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3"/>
  </bookViews>
  <sheets>
    <sheet name="Анализ 2016 года" sheetId="1" r:id="rId1"/>
    <sheet name="Выборка по школам" sheetId="4" r:id="rId2"/>
    <sheet name="Заказ на 2017 год" sheetId="2" r:id="rId3"/>
    <sheet name="Дотации на 2017 год" sheetId="3" r:id="rId4"/>
  </sheets>
  <calcPr calcId="152511"/>
</workbook>
</file>

<file path=xl/calcChain.xml><?xml version="1.0" encoding="utf-8"?>
<calcChain xmlns="http://schemas.openxmlformats.org/spreadsheetml/2006/main">
  <c r="B82" i="4" l="1"/>
  <c r="D81" i="4"/>
  <c r="C81" i="4"/>
  <c r="C80" i="4"/>
  <c r="D80" i="4" s="1"/>
  <c r="D79" i="4"/>
  <c r="C79" i="4"/>
  <c r="C78" i="4"/>
  <c r="D78" i="4" s="1"/>
  <c r="D77" i="4"/>
  <c r="C77" i="4"/>
  <c r="C76" i="4"/>
  <c r="D76" i="4" s="1"/>
  <c r="D75" i="4"/>
  <c r="C75" i="4"/>
  <c r="C74" i="4"/>
  <c r="D74" i="4" s="1"/>
  <c r="D73" i="4"/>
  <c r="C73" i="4"/>
  <c r="C72" i="4"/>
  <c r="D72" i="4" s="1"/>
  <c r="D71" i="4"/>
  <c r="C71" i="4"/>
  <c r="C70" i="4"/>
  <c r="D70" i="4" s="1"/>
  <c r="D69" i="4"/>
  <c r="C69" i="4"/>
  <c r="C68" i="4"/>
  <c r="D68" i="4" s="1"/>
  <c r="D67" i="4"/>
  <c r="C67" i="4"/>
  <c r="C66" i="4"/>
  <c r="D66" i="4" s="1"/>
  <c r="D65" i="4"/>
  <c r="C65" i="4"/>
  <c r="C64" i="4"/>
  <c r="D64" i="4" s="1"/>
  <c r="D63" i="4"/>
  <c r="C63" i="4"/>
  <c r="C62" i="4"/>
  <c r="D62" i="4" s="1"/>
  <c r="D61" i="4"/>
  <c r="C61" i="4"/>
  <c r="C60" i="4"/>
  <c r="D60" i="4" s="1"/>
  <c r="D59" i="4"/>
  <c r="C59" i="4"/>
  <c r="C58" i="4"/>
  <c r="D58" i="4" s="1"/>
  <c r="D57" i="4"/>
  <c r="C57" i="4"/>
  <c r="C56" i="4"/>
  <c r="D56" i="4" s="1"/>
  <c r="D55" i="4"/>
  <c r="C55" i="4"/>
  <c r="C54" i="4"/>
  <c r="D54" i="4" s="1"/>
  <c r="D53" i="4"/>
  <c r="C53" i="4"/>
  <c r="C52" i="4"/>
  <c r="D52" i="4" s="1"/>
  <c r="D51" i="4"/>
  <c r="C51" i="4"/>
  <c r="C50" i="4"/>
  <c r="D50" i="4" s="1"/>
  <c r="D49" i="4"/>
  <c r="C49" i="4"/>
  <c r="C48" i="4"/>
  <c r="D48" i="4" s="1"/>
  <c r="D47" i="4"/>
  <c r="C47" i="4"/>
  <c r="C46" i="4"/>
  <c r="D46" i="4" s="1"/>
  <c r="D45" i="4"/>
  <c r="C45" i="4"/>
  <c r="C44" i="4"/>
  <c r="D44" i="4" s="1"/>
  <c r="D43" i="4"/>
  <c r="C43" i="4"/>
  <c r="C42" i="4"/>
  <c r="D42" i="4" s="1"/>
  <c r="D41" i="4"/>
  <c r="C41" i="4"/>
  <c r="C40" i="4"/>
  <c r="D40" i="4" s="1"/>
  <c r="D39" i="4"/>
  <c r="C39" i="4"/>
  <c r="C38" i="4"/>
  <c r="D38" i="4" s="1"/>
  <c r="D37" i="4"/>
  <c r="C37" i="4"/>
  <c r="C36" i="4"/>
  <c r="D36" i="4" s="1"/>
  <c r="D35" i="4"/>
  <c r="C35" i="4"/>
  <c r="C34" i="4"/>
  <c r="D34" i="4" s="1"/>
  <c r="D33" i="4"/>
  <c r="C33" i="4"/>
  <c r="C32" i="4"/>
  <c r="D32" i="4" s="1"/>
  <c r="D31" i="4"/>
  <c r="C31" i="4"/>
  <c r="C30" i="4"/>
  <c r="D30" i="4" s="1"/>
  <c r="D29" i="4"/>
  <c r="C29" i="4"/>
  <c r="C28" i="4"/>
  <c r="D28" i="4" s="1"/>
  <c r="D27" i="4"/>
  <c r="C27" i="4"/>
  <c r="C26" i="4"/>
  <c r="D26" i="4" s="1"/>
  <c r="D25" i="4"/>
  <c r="C25" i="4"/>
  <c r="C24" i="4"/>
  <c r="D24" i="4" s="1"/>
  <c r="D23" i="4"/>
  <c r="C23" i="4"/>
  <c r="C22" i="4"/>
  <c r="D22" i="4" s="1"/>
  <c r="D21" i="4"/>
  <c r="C21" i="4"/>
  <c r="C20" i="4"/>
  <c r="D20" i="4" s="1"/>
  <c r="D19" i="4"/>
  <c r="C19" i="4"/>
  <c r="C18" i="4"/>
  <c r="D18" i="4" s="1"/>
  <c r="D17" i="4"/>
  <c r="C17" i="4"/>
  <c r="C16" i="4"/>
  <c r="D16" i="4" s="1"/>
  <c r="D15" i="4"/>
  <c r="C15" i="4"/>
  <c r="C14" i="4"/>
  <c r="D14" i="4" s="1"/>
  <c r="D13" i="4"/>
  <c r="C13" i="4"/>
  <c r="C12" i="4"/>
  <c r="D12" i="4" s="1"/>
  <c r="D11" i="4"/>
  <c r="C11" i="4"/>
  <c r="C10" i="4"/>
  <c r="D10" i="4" s="1"/>
  <c r="D9" i="4"/>
  <c r="C9" i="4"/>
  <c r="C8" i="4"/>
  <c r="D8" i="4" s="1"/>
  <c r="D7" i="4"/>
  <c r="C7" i="4"/>
  <c r="C6" i="4"/>
  <c r="C82" i="4" s="1"/>
  <c r="D4" i="4"/>
  <c r="D6" i="4" l="1"/>
  <c r="D82" i="4" s="1"/>
  <c r="I29" i="1"/>
  <c r="H29" i="1"/>
  <c r="G29" i="1"/>
  <c r="D29" i="1"/>
  <c r="F28" i="1"/>
  <c r="F27" i="1"/>
  <c r="E27" i="1"/>
  <c r="F25" i="1"/>
  <c r="F24" i="1"/>
  <c r="F23" i="1"/>
  <c r="F21" i="1"/>
  <c r="F20" i="1"/>
  <c r="F18" i="1"/>
  <c r="F17" i="1"/>
  <c r="F15" i="1"/>
  <c r="F14" i="1"/>
  <c r="F12" i="1"/>
  <c r="F11" i="1"/>
  <c r="F10" i="1"/>
  <c r="F9" i="1"/>
  <c r="E8" i="1"/>
  <c r="E29" i="1" s="1"/>
  <c r="F29" i="1" s="1"/>
  <c r="F8" i="1" l="1"/>
</calcChain>
</file>

<file path=xl/sharedStrings.xml><?xml version="1.0" encoding="utf-8"?>
<sst xmlns="http://schemas.openxmlformats.org/spreadsheetml/2006/main" count="122" uniqueCount="80">
  <si>
    <t>Анализ по летней компании 2016 года</t>
  </si>
  <si>
    <t>Пансионаты</t>
  </si>
  <si>
    <t>Общее количество путевок</t>
  </si>
  <si>
    <t>Общая стоимость путевок</t>
  </si>
  <si>
    <t>Средняя стоимость путевок</t>
  </si>
  <si>
    <t>В том числе</t>
  </si>
  <si>
    <t xml:space="preserve">Дотация ТПО </t>
  </si>
  <si>
    <t>Дотация ППО</t>
  </si>
  <si>
    <t>Внесено в кассу</t>
  </si>
  <si>
    <t>Туапсинский район</t>
  </si>
  <si>
    <t>Дубрава</t>
  </si>
  <si>
    <t>Империал</t>
  </si>
  <si>
    <t>Амбассадор</t>
  </si>
  <si>
    <t>Химик</t>
  </si>
  <si>
    <t>Дельфин</t>
  </si>
  <si>
    <t>Анапа</t>
  </si>
  <si>
    <t>Тургеневский</t>
  </si>
  <si>
    <t>Геленджик</t>
  </si>
  <si>
    <t>Кубань</t>
  </si>
  <si>
    <t>Круиз</t>
  </si>
  <si>
    <t xml:space="preserve"> Лазаревское</t>
  </si>
  <si>
    <t>Арина-Лоо</t>
  </si>
  <si>
    <t>Лукоморье</t>
  </si>
  <si>
    <t>Адлер</t>
  </si>
  <si>
    <t>Корсар</t>
  </si>
  <si>
    <t>Парадиз</t>
  </si>
  <si>
    <t>Имеретинский</t>
  </si>
  <si>
    <t>Санатории</t>
  </si>
  <si>
    <t>Горный</t>
  </si>
  <si>
    <t>Звенигород</t>
  </si>
  <si>
    <t>Итого</t>
  </si>
  <si>
    <t>Средняя стоимость путевки</t>
  </si>
  <si>
    <t>Из них</t>
  </si>
  <si>
    <t>на июнь</t>
  </si>
  <si>
    <t>на сентябрь</t>
  </si>
  <si>
    <t>Школа №________</t>
  </si>
  <si>
    <t>Пожелания на 2017 год</t>
  </si>
  <si>
    <t>Всего количество 2-х местны номеров</t>
  </si>
  <si>
    <t>Член профсоюза</t>
  </si>
  <si>
    <t>Дотация от ТПО</t>
  </si>
  <si>
    <t>Дотация от ППО</t>
  </si>
  <si>
    <t>Мама</t>
  </si>
  <si>
    <t>Стаж до 5-ти лет</t>
  </si>
  <si>
    <t>Стаж от 5-ти до 10-ти лет</t>
  </si>
  <si>
    <t>Стаж от 10-ти лет</t>
  </si>
  <si>
    <t>Ребенок от 3-х до 18-ти лет</t>
  </si>
  <si>
    <t>Должна составлять 80-100% от дотации ТПО</t>
  </si>
  <si>
    <r>
      <t xml:space="preserve">Схема оплаты                          </t>
    </r>
    <r>
      <rPr>
        <u/>
        <sz val="11"/>
        <color theme="1"/>
        <rFont val="Calibri"/>
        <family val="2"/>
        <charset val="204"/>
        <scheme val="minor"/>
      </rPr>
      <t>Мать и дитя</t>
    </r>
  </si>
  <si>
    <r>
      <t xml:space="preserve">Схема оплаты                          </t>
    </r>
    <r>
      <rPr>
        <u/>
        <sz val="11"/>
        <color theme="1"/>
        <rFont val="Calibri"/>
        <family val="2"/>
        <charset val="204"/>
        <scheme val="minor"/>
      </rPr>
      <t>Бабушка-внук</t>
    </r>
  </si>
  <si>
    <t>Бабушка</t>
  </si>
  <si>
    <r>
      <t xml:space="preserve">Схема оплаты                          </t>
    </r>
    <r>
      <rPr>
        <u/>
        <sz val="11"/>
        <color theme="1"/>
        <rFont val="Calibri"/>
        <family val="2"/>
        <charset val="204"/>
        <scheme val="minor"/>
      </rPr>
      <t>Член профсоюза с членом семьи</t>
    </r>
  </si>
  <si>
    <t>от 1500 до 3000</t>
  </si>
  <si>
    <t>от 3000 до 5000</t>
  </si>
  <si>
    <t>от 5000 до 7000</t>
  </si>
  <si>
    <t xml:space="preserve">При размещении в 3-х  местном номере матери с двумя детьми или бабушки с двумя внуками, </t>
  </si>
  <si>
    <t>дотация на второго ребенка составляет 50 % от дотаций ТПО и ППО на ребенка.</t>
  </si>
  <si>
    <r>
      <t xml:space="preserve">Схема оплаты                         </t>
    </r>
    <r>
      <rPr>
        <u/>
        <sz val="11"/>
        <color theme="1"/>
        <rFont val="Calibri"/>
        <family val="2"/>
        <charset val="204"/>
        <scheme val="minor"/>
      </rPr>
      <t xml:space="preserve"> Два члена профсоюза в один номер, не члены семьи</t>
    </r>
  </si>
  <si>
    <t>от 2000 до 5000</t>
  </si>
  <si>
    <t>от 4000 до 6000</t>
  </si>
  <si>
    <t>от 6000 до 8000</t>
  </si>
  <si>
    <t>Схема оплаты Мать и дитя, бабушка и внук действуют в Туапсинском районе и пансионатах "Лазаревское" и "Тургеневкий"</t>
  </si>
  <si>
    <t>Остатки:</t>
  </si>
  <si>
    <t>Организация</t>
  </si>
  <si>
    <t>Выделено</t>
  </si>
  <si>
    <t>Выбрано</t>
  </si>
  <si>
    <t>остаток</t>
  </si>
  <si>
    <t>Вдохновение</t>
  </si>
  <si>
    <t>Ново-Переделк</t>
  </si>
  <si>
    <t>Синегория</t>
  </si>
  <si>
    <t>92 школа</t>
  </si>
  <si>
    <t>КШИ</t>
  </si>
  <si>
    <t>Навиг. школа</t>
  </si>
  <si>
    <t>41 Колледж</t>
  </si>
  <si>
    <t>бронь</t>
  </si>
  <si>
    <t>ТПО</t>
  </si>
  <si>
    <t>ИТОГО (чел):</t>
  </si>
  <si>
    <t xml:space="preserve">ЛЕТНИЙ отдых 2016 ГОДА  </t>
  </si>
  <si>
    <t>Дотации на летний отдых 2017 год.</t>
  </si>
  <si>
    <t>Ребенок от 18-ти до 23-х лет (студент очного отделения)</t>
  </si>
  <si>
    <t>Разрешено ППО осуществлять дотацию на члена семьи-инвалида I, II группы в размере, не превышающем размер дотации от ППО на члена профсоюза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</si>
</sst>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b/>
      <sz val="15"/>
      <name val="Arial"/>
      <family val="2"/>
      <charset val="204"/>
    </font>
    <font>
      <b/>
      <u/>
      <sz val="12"/>
      <name val="Arial"/>
      <family val="2"/>
      <charset val="204"/>
    </font>
    <font>
      <b/>
      <sz val="12"/>
      <name val="Arial"/>
      <family val="2"/>
      <charset val="204"/>
    </font>
    <font>
      <b/>
      <u/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u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u/>
      <sz val="12"/>
      <color theme="1"/>
      <name val="Arial"/>
      <family val="2"/>
      <charset val="204"/>
    </font>
    <font>
      <b/>
      <i/>
      <sz val="10"/>
      <color rgb="FF7030A0"/>
      <name val="Arial"/>
      <family val="2"/>
      <charset val="204"/>
    </font>
    <font>
      <sz val="10"/>
      <name val="Arial"/>
      <family val="2"/>
      <charset val="204"/>
    </font>
    <font>
      <sz val="10"/>
      <color rgb="FF7030A0"/>
      <name val="Arial"/>
      <family val="2"/>
      <charset val="204"/>
    </font>
    <font>
      <sz val="8"/>
      <color rgb="FF7030A0"/>
      <name val="Arial"/>
      <family val="2"/>
      <charset val="204"/>
    </font>
    <font>
      <sz val="8"/>
      <name val="Arial"/>
      <family val="2"/>
      <charset val="204"/>
    </font>
    <font>
      <b/>
      <sz val="10"/>
      <color rgb="FF7030A0"/>
      <name val="Arial"/>
      <family val="2"/>
      <charset val="204"/>
    </font>
    <font>
      <b/>
      <sz val="7"/>
      <color rgb="FF7030A0"/>
      <name val="Arial"/>
      <family val="2"/>
      <charset val="204"/>
    </font>
    <font>
      <b/>
      <sz val="16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06">
    <xf numFmtId="0" fontId="0" fillId="0" borderId="0" xfId="0"/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4" fontId="0" fillId="0" borderId="1" xfId="0" applyNumberFormat="1" applyBorder="1" applyAlignment="1">
      <alignment horizontal="right"/>
    </xf>
    <xf numFmtId="4" fontId="0" fillId="0" borderId="1" xfId="0" applyNumberFormat="1" applyBorder="1"/>
    <xf numFmtId="0" fontId="0" fillId="0" borderId="0" xfId="0" applyBorder="1"/>
    <xf numFmtId="0" fontId="5" fillId="0" borderId="1" xfId="0" applyFont="1" applyBorder="1"/>
    <xf numFmtId="0" fontId="2" fillId="0" borderId="1" xfId="0" applyFont="1" applyBorder="1" applyAlignment="1">
      <alignment horizontal="center"/>
    </xf>
    <xf numFmtId="0" fontId="3" fillId="0" borderId="1" xfId="0" applyFont="1" applyBorder="1"/>
    <xf numFmtId="0" fontId="6" fillId="0" borderId="1" xfId="0" applyFont="1" applyBorder="1" applyAlignment="1">
      <alignment horizontal="center"/>
    </xf>
    <xf numFmtId="4" fontId="6" fillId="0" borderId="1" xfId="0" applyNumberFormat="1" applyFont="1" applyBorder="1"/>
    <xf numFmtId="4" fontId="6" fillId="0" borderId="1" xfId="0" applyNumberFormat="1" applyFont="1" applyBorder="1" applyAlignment="1">
      <alignment horizontal="right"/>
    </xf>
    <xf numFmtId="0" fontId="0" fillId="0" borderId="0" xfId="0" applyAlignment="1">
      <alignment wrapText="1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0" fillId="0" borderId="0" xfId="0" applyAlignment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 wrapText="1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9" xfId="0" applyBorder="1"/>
    <xf numFmtId="0" fontId="0" fillId="0" borderId="20" xfId="0" applyBorder="1"/>
    <xf numFmtId="0" fontId="0" fillId="0" borderId="22" xfId="0" applyBorder="1"/>
    <xf numFmtId="0" fontId="0" fillId="0" borderId="23" xfId="0" applyBorder="1"/>
    <xf numFmtId="0" fontId="0" fillId="0" borderId="8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0" xfId="0" applyBorder="1" applyAlignment="1"/>
    <xf numFmtId="0" fontId="0" fillId="0" borderId="0" xfId="0" applyBorder="1" applyAlignment="1">
      <alignment horizontal="center" wrapText="1"/>
    </xf>
    <xf numFmtId="0" fontId="0" fillId="0" borderId="0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6" xfId="0" applyBorder="1" applyAlignment="1"/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9" fillId="0" borderId="1" xfId="0" applyFont="1" applyBorder="1" applyAlignment="1">
      <alignment wrapText="1"/>
    </xf>
    <xf numFmtId="0" fontId="7" fillId="0" borderId="0" xfId="0" applyFont="1" applyAlignment="1">
      <alignment wrapText="1"/>
    </xf>
    <xf numFmtId="0" fontId="9" fillId="0" borderId="1" xfId="0" applyFont="1" applyBorder="1" applyAlignment="1">
      <alignment horizontal="center" wrapText="1"/>
    </xf>
    <xf numFmtId="0" fontId="10" fillId="0" borderId="1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4" fillId="0" borderId="7" xfId="0" applyFont="1" applyBorder="1" applyAlignment="1">
      <alignment horizontal="center" wrapText="1"/>
    </xf>
    <xf numFmtId="0" fontId="3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4" fontId="0" fillId="0" borderId="4" xfId="0" applyNumberFormat="1" applyBorder="1" applyAlignment="1">
      <alignment horizontal="right"/>
    </xf>
    <xf numFmtId="4" fontId="0" fillId="0" borderId="4" xfId="0" applyNumberFormat="1" applyBorder="1"/>
    <xf numFmtId="0" fontId="16" fillId="0" borderId="1" xfId="0" applyFont="1" applyFill="1" applyBorder="1"/>
    <xf numFmtId="0" fontId="16" fillId="0" borderId="31" xfId="0" applyFont="1" applyFill="1" applyBorder="1" applyAlignment="1">
      <alignment horizontal="right"/>
    </xf>
    <xf numFmtId="0" fontId="5" fillId="0" borderId="31" xfId="0" applyFont="1" applyFill="1" applyBorder="1"/>
    <xf numFmtId="0" fontId="11" fillId="0" borderId="1" xfId="0" applyFont="1" applyFill="1" applyBorder="1" applyAlignment="1">
      <alignment horizontal="right"/>
    </xf>
    <xf numFmtId="0" fontId="11" fillId="0" borderId="1" xfId="0" applyFont="1" applyFill="1" applyBorder="1" applyAlignment="1">
      <alignment horizontal="center"/>
    </xf>
    <xf numFmtId="0" fontId="13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/>
    </xf>
    <xf numFmtId="0" fontId="11" fillId="0" borderId="12" xfId="0" applyFont="1" applyFill="1" applyBorder="1" applyAlignment="1">
      <alignment horizontal="right"/>
    </xf>
    <xf numFmtId="0" fontId="12" fillId="0" borderId="13" xfId="0" applyFont="1" applyFill="1" applyBorder="1"/>
    <xf numFmtId="0" fontId="13" fillId="0" borderId="12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vertical="distributed" wrapText="1"/>
    </xf>
    <xf numFmtId="0" fontId="16" fillId="0" borderId="12" xfId="0" applyFont="1" applyFill="1" applyBorder="1"/>
    <xf numFmtId="0" fontId="16" fillId="0" borderId="13" xfId="0" applyFont="1" applyFill="1" applyBorder="1"/>
    <xf numFmtId="0" fontId="17" fillId="0" borderId="12" xfId="0" applyFont="1" applyFill="1" applyBorder="1" applyAlignment="1">
      <alignment horizontal="left"/>
    </xf>
    <xf numFmtId="0" fontId="17" fillId="0" borderId="14" xfId="0" applyFont="1" applyFill="1" applyBorder="1" applyAlignment="1">
      <alignment horizontal="right"/>
    </xf>
    <xf numFmtId="0" fontId="16" fillId="0" borderId="15" xfId="0" applyFont="1" applyFill="1" applyBorder="1" applyAlignment="1">
      <alignment horizontal="center"/>
    </xf>
    <xf numFmtId="0" fontId="16" fillId="0" borderId="15" xfId="0" applyFont="1" applyFill="1" applyBorder="1"/>
    <xf numFmtId="0" fontId="16" fillId="0" borderId="16" xfId="0" applyFont="1" applyFill="1" applyBorder="1"/>
    <xf numFmtId="0" fontId="0" fillId="0" borderId="13" xfId="0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27" xfId="0" applyFont="1" applyBorder="1" applyAlignment="1">
      <alignment horizontal="center" wrapText="1"/>
    </xf>
    <xf numFmtId="0" fontId="3" fillId="0" borderId="28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29" xfId="0" applyFont="1" applyBorder="1" applyAlignment="1">
      <alignment horizontal="center" wrapText="1"/>
    </xf>
    <xf numFmtId="0" fontId="0" fillId="0" borderId="7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5" fillId="0" borderId="9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0" fillId="0" borderId="17" xfId="0" applyBorder="1" applyAlignment="1">
      <alignment horizontal="center" wrapText="1"/>
    </xf>
    <xf numFmtId="0" fontId="0" fillId="0" borderId="18" xfId="0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0" fontId="0" fillId="0" borderId="16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21" xfId="0" applyBorder="1" applyAlignment="1">
      <alignment horizontal="center" wrapText="1"/>
    </xf>
    <xf numFmtId="0" fontId="0" fillId="0" borderId="22" xfId="0" applyBorder="1" applyAlignment="1">
      <alignment horizontal="center" wrapText="1"/>
    </xf>
    <xf numFmtId="0" fontId="0" fillId="0" borderId="9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8" xfId="0" applyBorder="1" applyAlignment="1">
      <alignment horizontal="center" wrapText="1"/>
    </xf>
    <xf numFmtId="0" fontId="0" fillId="0" borderId="25" xfId="0" applyBorder="1" applyAlignment="1">
      <alignment horizontal="center" wrapText="1"/>
    </xf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15" xfId="0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L29"/>
  <sheetViews>
    <sheetView workbookViewId="0">
      <selection activeCell="F34" sqref="F34"/>
    </sheetView>
  </sheetViews>
  <sheetFormatPr defaultRowHeight="15" x14ac:dyDescent="0.25"/>
  <cols>
    <col min="3" max="3" width="17" customWidth="1"/>
    <col min="4" max="4" width="14" customWidth="1"/>
    <col min="5" max="6" width="19.42578125" customWidth="1"/>
    <col min="7" max="7" width="16.28515625" customWidth="1"/>
    <col min="8" max="8" width="17.28515625" customWidth="1"/>
    <col min="9" max="9" width="19.85546875" customWidth="1"/>
    <col min="259" max="259" width="17" customWidth="1"/>
    <col min="260" max="260" width="14" customWidth="1"/>
    <col min="261" max="262" width="19.42578125" customWidth="1"/>
    <col min="263" max="263" width="16.28515625" customWidth="1"/>
    <col min="264" max="264" width="17.28515625" customWidth="1"/>
    <col min="265" max="265" width="19.85546875" customWidth="1"/>
    <col min="515" max="515" width="17" customWidth="1"/>
    <col min="516" max="516" width="14" customWidth="1"/>
    <col min="517" max="518" width="19.42578125" customWidth="1"/>
    <col min="519" max="519" width="16.28515625" customWidth="1"/>
    <col min="520" max="520" width="17.28515625" customWidth="1"/>
    <col min="521" max="521" width="19.85546875" customWidth="1"/>
    <col min="771" max="771" width="17" customWidth="1"/>
    <col min="772" max="772" width="14" customWidth="1"/>
    <col min="773" max="774" width="19.42578125" customWidth="1"/>
    <col min="775" max="775" width="16.28515625" customWidth="1"/>
    <col min="776" max="776" width="17.28515625" customWidth="1"/>
    <col min="777" max="777" width="19.85546875" customWidth="1"/>
    <col min="1027" max="1027" width="17" customWidth="1"/>
    <col min="1028" max="1028" width="14" customWidth="1"/>
    <col min="1029" max="1030" width="19.42578125" customWidth="1"/>
    <col min="1031" max="1031" width="16.28515625" customWidth="1"/>
    <col min="1032" max="1032" width="17.28515625" customWidth="1"/>
    <col min="1033" max="1033" width="19.85546875" customWidth="1"/>
    <col min="1283" max="1283" width="17" customWidth="1"/>
    <col min="1284" max="1284" width="14" customWidth="1"/>
    <col min="1285" max="1286" width="19.42578125" customWidth="1"/>
    <col min="1287" max="1287" width="16.28515625" customWidth="1"/>
    <col min="1288" max="1288" width="17.28515625" customWidth="1"/>
    <col min="1289" max="1289" width="19.85546875" customWidth="1"/>
    <col min="1539" max="1539" width="17" customWidth="1"/>
    <col min="1540" max="1540" width="14" customWidth="1"/>
    <col min="1541" max="1542" width="19.42578125" customWidth="1"/>
    <col min="1543" max="1543" width="16.28515625" customWidth="1"/>
    <col min="1544" max="1544" width="17.28515625" customWidth="1"/>
    <col min="1545" max="1545" width="19.85546875" customWidth="1"/>
    <col min="1795" max="1795" width="17" customWidth="1"/>
    <col min="1796" max="1796" width="14" customWidth="1"/>
    <col min="1797" max="1798" width="19.42578125" customWidth="1"/>
    <col min="1799" max="1799" width="16.28515625" customWidth="1"/>
    <col min="1800" max="1800" width="17.28515625" customWidth="1"/>
    <col min="1801" max="1801" width="19.85546875" customWidth="1"/>
    <col min="2051" max="2051" width="17" customWidth="1"/>
    <col min="2052" max="2052" width="14" customWidth="1"/>
    <col min="2053" max="2054" width="19.42578125" customWidth="1"/>
    <col min="2055" max="2055" width="16.28515625" customWidth="1"/>
    <col min="2056" max="2056" width="17.28515625" customWidth="1"/>
    <col min="2057" max="2057" width="19.85546875" customWidth="1"/>
    <col min="2307" max="2307" width="17" customWidth="1"/>
    <col min="2308" max="2308" width="14" customWidth="1"/>
    <col min="2309" max="2310" width="19.42578125" customWidth="1"/>
    <col min="2311" max="2311" width="16.28515625" customWidth="1"/>
    <col min="2312" max="2312" width="17.28515625" customWidth="1"/>
    <col min="2313" max="2313" width="19.85546875" customWidth="1"/>
    <col min="2563" max="2563" width="17" customWidth="1"/>
    <col min="2564" max="2564" width="14" customWidth="1"/>
    <col min="2565" max="2566" width="19.42578125" customWidth="1"/>
    <col min="2567" max="2567" width="16.28515625" customWidth="1"/>
    <col min="2568" max="2568" width="17.28515625" customWidth="1"/>
    <col min="2569" max="2569" width="19.85546875" customWidth="1"/>
    <col min="2819" max="2819" width="17" customWidth="1"/>
    <col min="2820" max="2820" width="14" customWidth="1"/>
    <col min="2821" max="2822" width="19.42578125" customWidth="1"/>
    <col min="2823" max="2823" width="16.28515625" customWidth="1"/>
    <col min="2824" max="2824" width="17.28515625" customWidth="1"/>
    <col min="2825" max="2825" width="19.85546875" customWidth="1"/>
    <col min="3075" max="3075" width="17" customWidth="1"/>
    <col min="3076" max="3076" width="14" customWidth="1"/>
    <col min="3077" max="3078" width="19.42578125" customWidth="1"/>
    <col min="3079" max="3079" width="16.28515625" customWidth="1"/>
    <col min="3080" max="3080" width="17.28515625" customWidth="1"/>
    <col min="3081" max="3081" width="19.85546875" customWidth="1"/>
    <col min="3331" max="3331" width="17" customWidth="1"/>
    <col min="3332" max="3332" width="14" customWidth="1"/>
    <col min="3333" max="3334" width="19.42578125" customWidth="1"/>
    <col min="3335" max="3335" width="16.28515625" customWidth="1"/>
    <col min="3336" max="3336" width="17.28515625" customWidth="1"/>
    <col min="3337" max="3337" width="19.85546875" customWidth="1"/>
    <col min="3587" max="3587" width="17" customWidth="1"/>
    <col min="3588" max="3588" width="14" customWidth="1"/>
    <col min="3589" max="3590" width="19.42578125" customWidth="1"/>
    <col min="3591" max="3591" width="16.28515625" customWidth="1"/>
    <col min="3592" max="3592" width="17.28515625" customWidth="1"/>
    <col min="3593" max="3593" width="19.85546875" customWidth="1"/>
    <col min="3843" max="3843" width="17" customWidth="1"/>
    <col min="3844" max="3844" width="14" customWidth="1"/>
    <col min="3845" max="3846" width="19.42578125" customWidth="1"/>
    <col min="3847" max="3847" width="16.28515625" customWidth="1"/>
    <col min="3848" max="3848" width="17.28515625" customWidth="1"/>
    <col min="3849" max="3849" width="19.85546875" customWidth="1"/>
    <col min="4099" max="4099" width="17" customWidth="1"/>
    <col min="4100" max="4100" width="14" customWidth="1"/>
    <col min="4101" max="4102" width="19.42578125" customWidth="1"/>
    <col min="4103" max="4103" width="16.28515625" customWidth="1"/>
    <col min="4104" max="4104" width="17.28515625" customWidth="1"/>
    <col min="4105" max="4105" width="19.85546875" customWidth="1"/>
    <col min="4355" max="4355" width="17" customWidth="1"/>
    <col min="4356" max="4356" width="14" customWidth="1"/>
    <col min="4357" max="4358" width="19.42578125" customWidth="1"/>
    <col min="4359" max="4359" width="16.28515625" customWidth="1"/>
    <col min="4360" max="4360" width="17.28515625" customWidth="1"/>
    <col min="4361" max="4361" width="19.85546875" customWidth="1"/>
    <col min="4611" max="4611" width="17" customWidth="1"/>
    <col min="4612" max="4612" width="14" customWidth="1"/>
    <col min="4613" max="4614" width="19.42578125" customWidth="1"/>
    <col min="4615" max="4615" width="16.28515625" customWidth="1"/>
    <col min="4616" max="4616" width="17.28515625" customWidth="1"/>
    <col min="4617" max="4617" width="19.85546875" customWidth="1"/>
    <col min="4867" max="4867" width="17" customWidth="1"/>
    <col min="4868" max="4868" width="14" customWidth="1"/>
    <col min="4869" max="4870" width="19.42578125" customWidth="1"/>
    <col min="4871" max="4871" width="16.28515625" customWidth="1"/>
    <col min="4872" max="4872" width="17.28515625" customWidth="1"/>
    <col min="4873" max="4873" width="19.85546875" customWidth="1"/>
    <col min="5123" max="5123" width="17" customWidth="1"/>
    <col min="5124" max="5124" width="14" customWidth="1"/>
    <col min="5125" max="5126" width="19.42578125" customWidth="1"/>
    <col min="5127" max="5127" width="16.28515625" customWidth="1"/>
    <col min="5128" max="5128" width="17.28515625" customWidth="1"/>
    <col min="5129" max="5129" width="19.85546875" customWidth="1"/>
    <col min="5379" max="5379" width="17" customWidth="1"/>
    <col min="5380" max="5380" width="14" customWidth="1"/>
    <col min="5381" max="5382" width="19.42578125" customWidth="1"/>
    <col min="5383" max="5383" width="16.28515625" customWidth="1"/>
    <col min="5384" max="5384" width="17.28515625" customWidth="1"/>
    <col min="5385" max="5385" width="19.85546875" customWidth="1"/>
    <col min="5635" max="5635" width="17" customWidth="1"/>
    <col min="5636" max="5636" width="14" customWidth="1"/>
    <col min="5637" max="5638" width="19.42578125" customWidth="1"/>
    <col min="5639" max="5639" width="16.28515625" customWidth="1"/>
    <col min="5640" max="5640" width="17.28515625" customWidth="1"/>
    <col min="5641" max="5641" width="19.85546875" customWidth="1"/>
    <col min="5891" max="5891" width="17" customWidth="1"/>
    <col min="5892" max="5892" width="14" customWidth="1"/>
    <col min="5893" max="5894" width="19.42578125" customWidth="1"/>
    <col min="5895" max="5895" width="16.28515625" customWidth="1"/>
    <col min="5896" max="5896" width="17.28515625" customWidth="1"/>
    <col min="5897" max="5897" width="19.85546875" customWidth="1"/>
    <col min="6147" max="6147" width="17" customWidth="1"/>
    <col min="6148" max="6148" width="14" customWidth="1"/>
    <col min="6149" max="6150" width="19.42578125" customWidth="1"/>
    <col min="6151" max="6151" width="16.28515625" customWidth="1"/>
    <col min="6152" max="6152" width="17.28515625" customWidth="1"/>
    <col min="6153" max="6153" width="19.85546875" customWidth="1"/>
    <col min="6403" max="6403" width="17" customWidth="1"/>
    <col min="6404" max="6404" width="14" customWidth="1"/>
    <col min="6405" max="6406" width="19.42578125" customWidth="1"/>
    <col min="6407" max="6407" width="16.28515625" customWidth="1"/>
    <col min="6408" max="6408" width="17.28515625" customWidth="1"/>
    <col min="6409" max="6409" width="19.85546875" customWidth="1"/>
    <col min="6659" max="6659" width="17" customWidth="1"/>
    <col min="6660" max="6660" width="14" customWidth="1"/>
    <col min="6661" max="6662" width="19.42578125" customWidth="1"/>
    <col min="6663" max="6663" width="16.28515625" customWidth="1"/>
    <col min="6664" max="6664" width="17.28515625" customWidth="1"/>
    <col min="6665" max="6665" width="19.85546875" customWidth="1"/>
    <col min="6915" max="6915" width="17" customWidth="1"/>
    <col min="6916" max="6916" width="14" customWidth="1"/>
    <col min="6917" max="6918" width="19.42578125" customWidth="1"/>
    <col min="6919" max="6919" width="16.28515625" customWidth="1"/>
    <col min="6920" max="6920" width="17.28515625" customWidth="1"/>
    <col min="6921" max="6921" width="19.85546875" customWidth="1"/>
    <col min="7171" max="7171" width="17" customWidth="1"/>
    <col min="7172" max="7172" width="14" customWidth="1"/>
    <col min="7173" max="7174" width="19.42578125" customWidth="1"/>
    <col min="7175" max="7175" width="16.28515625" customWidth="1"/>
    <col min="7176" max="7176" width="17.28515625" customWidth="1"/>
    <col min="7177" max="7177" width="19.85546875" customWidth="1"/>
    <col min="7427" max="7427" width="17" customWidth="1"/>
    <col min="7428" max="7428" width="14" customWidth="1"/>
    <col min="7429" max="7430" width="19.42578125" customWidth="1"/>
    <col min="7431" max="7431" width="16.28515625" customWidth="1"/>
    <col min="7432" max="7432" width="17.28515625" customWidth="1"/>
    <col min="7433" max="7433" width="19.85546875" customWidth="1"/>
    <col min="7683" max="7683" width="17" customWidth="1"/>
    <col min="7684" max="7684" width="14" customWidth="1"/>
    <col min="7685" max="7686" width="19.42578125" customWidth="1"/>
    <col min="7687" max="7687" width="16.28515625" customWidth="1"/>
    <col min="7688" max="7688" width="17.28515625" customWidth="1"/>
    <col min="7689" max="7689" width="19.85546875" customWidth="1"/>
    <col min="7939" max="7939" width="17" customWidth="1"/>
    <col min="7940" max="7940" width="14" customWidth="1"/>
    <col min="7941" max="7942" width="19.42578125" customWidth="1"/>
    <col min="7943" max="7943" width="16.28515625" customWidth="1"/>
    <col min="7944" max="7944" width="17.28515625" customWidth="1"/>
    <col min="7945" max="7945" width="19.85546875" customWidth="1"/>
    <col min="8195" max="8195" width="17" customWidth="1"/>
    <col min="8196" max="8196" width="14" customWidth="1"/>
    <col min="8197" max="8198" width="19.42578125" customWidth="1"/>
    <col min="8199" max="8199" width="16.28515625" customWidth="1"/>
    <col min="8200" max="8200" width="17.28515625" customWidth="1"/>
    <col min="8201" max="8201" width="19.85546875" customWidth="1"/>
    <col min="8451" max="8451" width="17" customWidth="1"/>
    <col min="8452" max="8452" width="14" customWidth="1"/>
    <col min="8453" max="8454" width="19.42578125" customWidth="1"/>
    <col min="8455" max="8455" width="16.28515625" customWidth="1"/>
    <col min="8456" max="8456" width="17.28515625" customWidth="1"/>
    <col min="8457" max="8457" width="19.85546875" customWidth="1"/>
    <col min="8707" max="8707" width="17" customWidth="1"/>
    <col min="8708" max="8708" width="14" customWidth="1"/>
    <col min="8709" max="8710" width="19.42578125" customWidth="1"/>
    <col min="8711" max="8711" width="16.28515625" customWidth="1"/>
    <col min="8712" max="8712" width="17.28515625" customWidth="1"/>
    <col min="8713" max="8713" width="19.85546875" customWidth="1"/>
    <col min="8963" max="8963" width="17" customWidth="1"/>
    <col min="8964" max="8964" width="14" customWidth="1"/>
    <col min="8965" max="8966" width="19.42578125" customWidth="1"/>
    <col min="8967" max="8967" width="16.28515625" customWidth="1"/>
    <col min="8968" max="8968" width="17.28515625" customWidth="1"/>
    <col min="8969" max="8969" width="19.85546875" customWidth="1"/>
    <col min="9219" max="9219" width="17" customWidth="1"/>
    <col min="9220" max="9220" width="14" customWidth="1"/>
    <col min="9221" max="9222" width="19.42578125" customWidth="1"/>
    <col min="9223" max="9223" width="16.28515625" customWidth="1"/>
    <col min="9224" max="9224" width="17.28515625" customWidth="1"/>
    <col min="9225" max="9225" width="19.85546875" customWidth="1"/>
    <col min="9475" max="9475" width="17" customWidth="1"/>
    <col min="9476" max="9476" width="14" customWidth="1"/>
    <col min="9477" max="9478" width="19.42578125" customWidth="1"/>
    <col min="9479" max="9479" width="16.28515625" customWidth="1"/>
    <col min="9480" max="9480" width="17.28515625" customWidth="1"/>
    <col min="9481" max="9481" width="19.85546875" customWidth="1"/>
    <col min="9731" max="9731" width="17" customWidth="1"/>
    <col min="9732" max="9732" width="14" customWidth="1"/>
    <col min="9733" max="9734" width="19.42578125" customWidth="1"/>
    <col min="9735" max="9735" width="16.28515625" customWidth="1"/>
    <col min="9736" max="9736" width="17.28515625" customWidth="1"/>
    <col min="9737" max="9737" width="19.85546875" customWidth="1"/>
    <col min="9987" max="9987" width="17" customWidth="1"/>
    <col min="9988" max="9988" width="14" customWidth="1"/>
    <col min="9989" max="9990" width="19.42578125" customWidth="1"/>
    <col min="9991" max="9991" width="16.28515625" customWidth="1"/>
    <col min="9992" max="9992" width="17.28515625" customWidth="1"/>
    <col min="9993" max="9993" width="19.85546875" customWidth="1"/>
    <col min="10243" max="10243" width="17" customWidth="1"/>
    <col min="10244" max="10244" width="14" customWidth="1"/>
    <col min="10245" max="10246" width="19.42578125" customWidth="1"/>
    <col min="10247" max="10247" width="16.28515625" customWidth="1"/>
    <col min="10248" max="10248" width="17.28515625" customWidth="1"/>
    <col min="10249" max="10249" width="19.85546875" customWidth="1"/>
    <col min="10499" max="10499" width="17" customWidth="1"/>
    <col min="10500" max="10500" width="14" customWidth="1"/>
    <col min="10501" max="10502" width="19.42578125" customWidth="1"/>
    <col min="10503" max="10503" width="16.28515625" customWidth="1"/>
    <col min="10504" max="10504" width="17.28515625" customWidth="1"/>
    <col min="10505" max="10505" width="19.85546875" customWidth="1"/>
    <col min="10755" max="10755" width="17" customWidth="1"/>
    <col min="10756" max="10756" width="14" customWidth="1"/>
    <col min="10757" max="10758" width="19.42578125" customWidth="1"/>
    <col min="10759" max="10759" width="16.28515625" customWidth="1"/>
    <col min="10760" max="10760" width="17.28515625" customWidth="1"/>
    <col min="10761" max="10761" width="19.85546875" customWidth="1"/>
    <col min="11011" max="11011" width="17" customWidth="1"/>
    <col min="11012" max="11012" width="14" customWidth="1"/>
    <col min="11013" max="11014" width="19.42578125" customWidth="1"/>
    <col min="11015" max="11015" width="16.28515625" customWidth="1"/>
    <col min="11016" max="11016" width="17.28515625" customWidth="1"/>
    <col min="11017" max="11017" width="19.85546875" customWidth="1"/>
    <col min="11267" max="11267" width="17" customWidth="1"/>
    <col min="11268" max="11268" width="14" customWidth="1"/>
    <col min="11269" max="11270" width="19.42578125" customWidth="1"/>
    <col min="11271" max="11271" width="16.28515625" customWidth="1"/>
    <col min="11272" max="11272" width="17.28515625" customWidth="1"/>
    <col min="11273" max="11273" width="19.85546875" customWidth="1"/>
    <col min="11523" max="11523" width="17" customWidth="1"/>
    <col min="11524" max="11524" width="14" customWidth="1"/>
    <col min="11525" max="11526" width="19.42578125" customWidth="1"/>
    <col min="11527" max="11527" width="16.28515625" customWidth="1"/>
    <col min="11528" max="11528" width="17.28515625" customWidth="1"/>
    <col min="11529" max="11529" width="19.85546875" customWidth="1"/>
    <col min="11779" max="11779" width="17" customWidth="1"/>
    <col min="11780" max="11780" width="14" customWidth="1"/>
    <col min="11781" max="11782" width="19.42578125" customWidth="1"/>
    <col min="11783" max="11783" width="16.28515625" customWidth="1"/>
    <col min="11784" max="11784" width="17.28515625" customWidth="1"/>
    <col min="11785" max="11785" width="19.85546875" customWidth="1"/>
    <col min="12035" max="12035" width="17" customWidth="1"/>
    <col min="12036" max="12036" width="14" customWidth="1"/>
    <col min="12037" max="12038" width="19.42578125" customWidth="1"/>
    <col min="12039" max="12039" width="16.28515625" customWidth="1"/>
    <col min="12040" max="12040" width="17.28515625" customWidth="1"/>
    <col min="12041" max="12041" width="19.85546875" customWidth="1"/>
    <col min="12291" max="12291" width="17" customWidth="1"/>
    <col min="12292" max="12292" width="14" customWidth="1"/>
    <col min="12293" max="12294" width="19.42578125" customWidth="1"/>
    <col min="12295" max="12295" width="16.28515625" customWidth="1"/>
    <col min="12296" max="12296" width="17.28515625" customWidth="1"/>
    <col min="12297" max="12297" width="19.85546875" customWidth="1"/>
    <col min="12547" max="12547" width="17" customWidth="1"/>
    <col min="12548" max="12548" width="14" customWidth="1"/>
    <col min="12549" max="12550" width="19.42578125" customWidth="1"/>
    <col min="12551" max="12551" width="16.28515625" customWidth="1"/>
    <col min="12552" max="12552" width="17.28515625" customWidth="1"/>
    <col min="12553" max="12553" width="19.85546875" customWidth="1"/>
    <col min="12803" max="12803" width="17" customWidth="1"/>
    <col min="12804" max="12804" width="14" customWidth="1"/>
    <col min="12805" max="12806" width="19.42578125" customWidth="1"/>
    <col min="12807" max="12807" width="16.28515625" customWidth="1"/>
    <col min="12808" max="12808" width="17.28515625" customWidth="1"/>
    <col min="12809" max="12809" width="19.85546875" customWidth="1"/>
    <col min="13059" max="13059" width="17" customWidth="1"/>
    <col min="13060" max="13060" width="14" customWidth="1"/>
    <col min="13061" max="13062" width="19.42578125" customWidth="1"/>
    <col min="13063" max="13063" width="16.28515625" customWidth="1"/>
    <col min="13064" max="13064" width="17.28515625" customWidth="1"/>
    <col min="13065" max="13065" width="19.85546875" customWidth="1"/>
    <col min="13315" max="13315" width="17" customWidth="1"/>
    <col min="13316" max="13316" width="14" customWidth="1"/>
    <col min="13317" max="13318" width="19.42578125" customWidth="1"/>
    <col min="13319" max="13319" width="16.28515625" customWidth="1"/>
    <col min="13320" max="13320" width="17.28515625" customWidth="1"/>
    <col min="13321" max="13321" width="19.85546875" customWidth="1"/>
    <col min="13571" max="13571" width="17" customWidth="1"/>
    <col min="13572" max="13572" width="14" customWidth="1"/>
    <col min="13573" max="13574" width="19.42578125" customWidth="1"/>
    <col min="13575" max="13575" width="16.28515625" customWidth="1"/>
    <col min="13576" max="13576" width="17.28515625" customWidth="1"/>
    <col min="13577" max="13577" width="19.85546875" customWidth="1"/>
    <col min="13827" max="13827" width="17" customWidth="1"/>
    <col min="13828" max="13828" width="14" customWidth="1"/>
    <col min="13829" max="13830" width="19.42578125" customWidth="1"/>
    <col min="13831" max="13831" width="16.28515625" customWidth="1"/>
    <col min="13832" max="13832" width="17.28515625" customWidth="1"/>
    <col min="13833" max="13833" width="19.85546875" customWidth="1"/>
    <col min="14083" max="14083" width="17" customWidth="1"/>
    <col min="14084" max="14084" width="14" customWidth="1"/>
    <col min="14085" max="14086" width="19.42578125" customWidth="1"/>
    <col min="14087" max="14087" width="16.28515625" customWidth="1"/>
    <col min="14088" max="14088" width="17.28515625" customWidth="1"/>
    <col min="14089" max="14089" width="19.85546875" customWidth="1"/>
    <col min="14339" max="14339" width="17" customWidth="1"/>
    <col min="14340" max="14340" width="14" customWidth="1"/>
    <col min="14341" max="14342" width="19.42578125" customWidth="1"/>
    <col min="14343" max="14343" width="16.28515625" customWidth="1"/>
    <col min="14344" max="14344" width="17.28515625" customWidth="1"/>
    <col min="14345" max="14345" width="19.85546875" customWidth="1"/>
    <col min="14595" max="14595" width="17" customWidth="1"/>
    <col min="14596" max="14596" width="14" customWidth="1"/>
    <col min="14597" max="14598" width="19.42578125" customWidth="1"/>
    <col min="14599" max="14599" width="16.28515625" customWidth="1"/>
    <col min="14600" max="14600" width="17.28515625" customWidth="1"/>
    <col min="14601" max="14601" width="19.85546875" customWidth="1"/>
    <col min="14851" max="14851" width="17" customWidth="1"/>
    <col min="14852" max="14852" width="14" customWidth="1"/>
    <col min="14853" max="14854" width="19.42578125" customWidth="1"/>
    <col min="14855" max="14855" width="16.28515625" customWidth="1"/>
    <col min="14856" max="14856" width="17.28515625" customWidth="1"/>
    <col min="14857" max="14857" width="19.85546875" customWidth="1"/>
    <col min="15107" max="15107" width="17" customWidth="1"/>
    <col min="15108" max="15108" width="14" customWidth="1"/>
    <col min="15109" max="15110" width="19.42578125" customWidth="1"/>
    <col min="15111" max="15111" width="16.28515625" customWidth="1"/>
    <col min="15112" max="15112" width="17.28515625" customWidth="1"/>
    <col min="15113" max="15113" width="19.85546875" customWidth="1"/>
    <col min="15363" max="15363" width="17" customWidth="1"/>
    <col min="15364" max="15364" width="14" customWidth="1"/>
    <col min="15365" max="15366" width="19.42578125" customWidth="1"/>
    <col min="15367" max="15367" width="16.28515625" customWidth="1"/>
    <col min="15368" max="15368" width="17.28515625" customWidth="1"/>
    <col min="15369" max="15369" width="19.85546875" customWidth="1"/>
    <col min="15619" max="15619" width="17" customWidth="1"/>
    <col min="15620" max="15620" width="14" customWidth="1"/>
    <col min="15621" max="15622" width="19.42578125" customWidth="1"/>
    <col min="15623" max="15623" width="16.28515625" customWidth="1"/>
    <col min="15624" max="15624" width="17.28515625" customWidth="1"/>
    <col min="15625" max="15625" width="19.85546875" customWidth="1"/>
    <col min="15875" max="15875" width="17" customWidth="1"/>
    <col min="15876" max="15876" width="14" customWidth="1"/>
    <col min="15877" max="15878" width="19.42578125" customWidth="1"/>
    <col min="15879" max="15879" width="16.28515625" customWidth="1"/>
    <col min="15880" max="15880" width="17.28515625" customWidth="1"/>
    <col min="15881" max="15881" width="19.85546875" customWidth="1"/>
    <col min="16131" max="16131" width="17" customWidth="1"/>
    <col min="16132" max="16132" width="14" customWidth="1"/>
    <col min="16133" max="16134" width="19.42578125" customWidth="1"/>
    <col min="16135" max="16135" width="16.28515625" customWidth="1"/>
    <col min="16136" max="16136" width="17.28515625" customWidth="1"/>
    <col min="16137" max="16137" width="19.85546875" customWidth="1"/>
  </cols>
  <sheetData>
    <row r="2" spans="3:12" ht="19.5" x14ac:dyDescent="0.3">
      <c r="C2" s="76" t="s">
        <v>0</v>
      </c>
      <c r="D2" s="76"/>
      <c r="E2" s="76"/>
      <c r="F2" s="76"/>
      <c r="G2" s="76"/>
      <c r="H2" s="76"/>
      <c r="I2" s="76"/>
    </row>
    <row r="4" spans="3:12" s="2" customFormat="1" ht="25.5" customHeight="1" x14ac:dyDescent="0.25">
      <c r="C4" s="77"/>
      <c r="D4" s="78" t="s">
        <v>2</v>
      </c>
      <c r="E4" s="78" t="s">
        <v>3</v>
      </c>
      <c r="F4" s="78" t="s">
        <v>4</v>
      </c>
      <c r="G4" s="78" t="s">
        <v>5</v>
      </c>
      <c r="H4" s="78"/>
      <c r="I4" s="1"/>
    </row>
    <row r="5" spans="3:12" ht="27" customHeight="1" x14ac:dyDescent="0.25">
      <c r="C5" s="77"/>
      <c r="D5" s="79"/>
      <c r="E5" s="79"/>
      <c r="F5" s="79"/>
      <c r="G5" s="43" t="s">
        <v>6</v>
      </c>
      <c r="H5" s="43" t="s">
        <v>7</v>
      </c>
      <c r="I5" s="43" t="s">
        <v>8</v>
      </c>
    </row>
    <row r="6" spans="3:12" ht="18" customHeight="1" x14ac:dyDescent="0.25">
      <c r="C6" s="41" t="s">
        <v>1</v>
      </c>
      <c r="D6" s="67"/>
      <c r="E6" s="68"/>
      <c r="F6" s="68"/>
      <c r="G6" s="68"/>
      <c r="H6" s="68"/>
      <c r="I6" s="69"/>
    </row>
    <row r="7" spans="3:12" ht="26.25" x14ac:dyDescent="0.25">
      <c r="C7" s="42" t="s">
        <v>9</v>
      </c>
      <c r="D7" s="70"/>
      <c r="E7" s="71"/>
      <c r="F7" s="71"/>
      <c r="G7" s="71"/>
      <c r="H7" s="71"/>
      <c r="I7" s="72"/>
    </row>
    <row r="8" spans="3:12" x14ac:dyDescent="0.25">
      <c r="C8" s="4" t="s">
        <v>10</v>
      </c>
      <c r="D8" s="44">
        <v>330</v>
      </c>
      <c r="E8" s="45">
        <f>608400+6084000</f>
        <v>6692400</v>
      </c>
      <c r="F8" s="45">
        <f>SUM(E8)/D8</f>
        <v>20280</v>
      </c>
      <c r="G8" s="46">
        <v>2674680</v>
      </c>
      <c r="H8" s="46">
        <v>918000</v>
      </c>
      <c r="I8" s="46">
        <v>3099720</v>
      </c>
    </row>
    <row r="9" spans="3:12" x14ac:dyDescent="0.25">
      <c r="C9" s="4" t="s">
        <v>11</v>
      </c>
      <c r="D9" s="3">
        <v>150</v>
      </c>
      <c r="E9" s="6">
        <v>3150000</v>
      </c>
      <c r="F9" s="5">
        <f t="shared" ref="F9:F29" si="0">SUM(E9)/D9</f>
        <v>21000</v>
      </c>
      <c r="G9" s="6">
        <v>1332720</v>
      </c>
      <c r="H9" s="6">
        <v>432000</v>
      </c>
      <c r="I9" s="6">
        <v>1385280</v>
      </c>
    </row>
    <row r="10" spans="3:12" x14ac:dyDescent="0.25">
      <c r="C10" s="4" t="s">
        <v>12</v>
      </c>
      <c r="D10" s="3">
        <v>24</v>
      </c>
      <c r="E10" s="6">
        <v>486720</v>
      </c>
      <c r="F10" s="5">
        <f t="shared" si="0"/>
        <v>20280</v>
      </c>
      <c r="G10" s="6">
        <v>204960</v>
      </c>
      <c r="H10" s="6">
        <v>72000</v>
      </c>
      <c r="I10" s="6">
        <v>209760</v>
      </c>
    </row>
    <row r="11" spans="3:12" x14ac:dyDescent="0.25">
      <c r="C11" s="4" t="s">
        <v>13</v>
      </c>
      <c r="D11" s="3">
        <v>24</v>
      </c>
      <c r="E11" s="6">
        <v>486720</v>
      </c>
      <c r="F11" s="5">
        <f t="shared" si="0"/>
        <v>20280</v>
      </c>
      <c r="G11" s="6">
        <v>197740</v>
      </c>
      <c r="H11" s="6">
        <v>71000</v>
      </c>
      <c r="I11" s="6">
        <v>217980</v>
      </c>
    </row>
    <row r="12" spans="3:12" x14ac:dyDescent="0.25">
      <c r="C12" s="4" t="s">
        <v>14</v>
      </c>
      <c r="D12" s="3">
        <v>36</v>
      </c>
      <c r="E12" s="6">
        <v>730080</v>
      </c>
      <c r="F12" s="5">
        <f t="shared" si="0"/>
        <v>20280</v>
      </c>
      <c r="G12" s="6">
        <v>297060</v>
      </c>
      <c r="H12" s="6">
        <v>99000</v>
      </c>
      <c r="I12" s="6">
        <v>334020</v>
      </c>
    </row>
    <row r="13" spans="3:12" x14ac:dyDescent="0.25">
      <c r="C13" s="15" t="s">
        <v>15</v>
      </c>
      <c r="D13" s="3"/>
      <c r="E13" s="6"/>
      <c r="F13" s="5"/>
      <c r="G13" s="6"/>
      <c r="H13" s="6"/>
      <c r="I13" s="6"/>
    </row>
    <row r="14" spans="3:12" x14ac:dyDescent="0.25">
      <c r="C14" s="4" t="s">
        <v>16</v>
      </c>
      <c r="D14" s="3">
        <v>24</v>
      </c>
      <c r="E14" s="6">
        <v>486720</v>
      </c>
      <c r="F14" s="5">
        <f t="shared" si="0"/>
        <v>20280</v>
      </c>
      <c r="G14" s="6">
        <v>190400</v>
      </c>
      <c r="H14" s="6">
        <v>63000</v>
      </c>
      <c r="I14" s="6">
        <v>233320</v>
      </c>
    </row>
    <row r="15" spans="3:12" x14ac:dyDescent="0.25">
      <c r="C15" s="4" t="s">
        <v>15</v>
      </c>
      <c r="D15" s="3">
        <v>24</v>
      </c>
      <c r="E15" s="6">
        <v>580320</v>
      </c>
      <c r="F15" s="5">
        <f t="shared" si="0"/>
        <v>24180</v>
      </c>
      <c r="G15" s="6">
        <v>313960</v>
      </c>
      <c r="H15" s="6">
        <v>8000</v>
      </c>
      <c r="I15" s="6">
        <v>258360</v>
      </c>
      <c r="L15" s="7"/>
    </row>
    <row r="16" spans="3:12" x14ac:dyDescent="0.25">
      <c r="C16" s="8" t="s">
        <v>17</v>
      </c>
      <c r="D16" s="3"/>
      <c r="E16" s="6"/>
      <c r="F16" s="5"/>
      <c r="G16" s="6"/>
      <c r="H16" s="6"/>
      <c r="I16" s="6"/>
    </row>
    <row r="17" spans="3:12" x14ac:dyDescent="0.25">
      <c r="C17" s="4" t="s">
        <v>18</v>
      </c>
      <c r="D17" s="3">
        <v>24</v>
      </c>
      <c r="E17" s="6">
        <v>561600</v>
      </c>
      <c r="F17" s="5">
        <f t="shared" si="0"/>
        <v>23400</v>
      </c>
      <c r="G17" s="6">
        <v>209000</v>
      </c>
      <c r="H17" s="6">
        <v>34000</v>
      </c>
      <c r="I17" s="6">
        <v>318600</v>
      </c>
      <c r="L17" s="7"/>
    </row>
    <row r="18" spans="3:12" x14ac:dyDescent="0.25">
      <c r="C18" s="4" t="s">
        <v>19</v>
      </c>
      <c r="D18" s="3">
        <v>36</v>
      </c>
      <c r="E18" s="6">
        <v>954720</v>
      </c>
      <c r="F18" s="5">
        <f t="shared" si="0"/>
        <v>26520</v>
      </c>
      <c r="G18" s="6">
        <v>587640</v>
      </c>
      <c r="H18" s="6">
        <v>9000</v>
      </c>
      <c r="I18" s="6">
        <v>358080</v>
      </c>
    </row>
    <row r="19" spans="3:12" x14ac:dyDescent="0.25">
      <c r="C19" s="15" t="s">
        <v>20</v>
      </c>
      <c r="D19" s="3"/>
      <c r="E19" s="6"/>
      <c r="F19" s="5"/>
      <c r="G19" s="6"/>
      <c r="H19" s="6"/>
      <c r="I19" s="6"/>
    </row>
    <row r="20" spans="3:12" x14ac:dyDescent="0.25">
      <c r="C20" s="4" t="s">
        <v>21</v>
      </c>
      <c r="D20" s="3">
        <v>24</v>
      </c>
      <c r="E20" s="6">
        <v>538560</v>
      </c>
      <c r="F20" s="5">
        <f t="shared" si="0"/>
        <v>22440</v>
      </c>
      <c r="G20" s="6">
        <v>231780</v>
      </c>
      <c r="H20" s="6">
        <v>63000</v>
      </c>
      <c r="I20" s="6">
        <v>243780</v>
      </c>
    </row>
    <row r="21" spans="3:12" x14ac:dyDescent="0.25">
      <c r="C21" s="4" t="s">
        <v>22</v>
      </c>
      <c r="D21" s="3">
        <v>36</v>
      </c>
      <c r="E21" s="6">
        <v>730080</v>
      </c>
      <c r="F21" s="5">
        <f t="shared" si="0"/>
        <v>20280</v>
      </c>
      <c r="G21" s="6">
        <v>298380</v>
      </c>
      <c r="H21" s="6">
        <v>102000</v>
      </c>
      <c r="I21" s="6">
        <v>329700</v>
      </c>
    </row>
    <row r="22" spans="3:12" x14ac:dyDescent="0.25">
      <c r="C22" s="15" t="s">
        <v>23</v>
      </c>
      <c r="D22" s="3"/>
      <c r="E22" s="6"/>
      <c r="F22" s="5"/>
      <c r="G22" s="6"/>
      <c r="H22" s="6"/>
      <c r="I22" s="6"/>
    </row>
    <row r="23" spans="3:12" x14ac:dyDescent="0.25">
      <c r="C23" s="4" t="s">
        <v>24</v>
      </c>
      <c r="D23" s="3">
        <v>36</v>
      </c>
      <c r="E23" s="6">
        <v>972000</v>
      </c>
      <c r="F23" s="5">
        <f t="shared" si="0"/>
        <v>27000</v>
      </c>
      <c r="G23" s="6">
        <v>517000</v>
      </c>
      <c r="H23" s="6">
        <v>15000</v>
      </c>
      <c r="I23" s="6">
        <v>440000</v>
      </c>
    </row>
    <row r="24" spans="3:12" x14ac:dyDescent="0.25">
      <c r="C24" s="4" t="s">
        <v>25</v>
      </c>
      <c r="D24" s="3">
        <v>12</v>
      </c>
      <c r="E24" s="6">
        <v>302400</v>
      </c>
      <c r="F24" s="5">
        <f t="shared" si="0"/>
        <v>25200</v>
      </c>
      <c r="G24" s="6">
        <v>140500</v>
      </c>
      <c r="H24" s="6">
        <v>3000</v>
      </c>
      <c r="I24" s="6">
        <v>158900</v>
      </c>
      <c r="L24" s="7"/>
    </row>
    <row r="25" spans="3:12" x14ac:dyDescent="0.25">
      <c r="C25" s="4" t="s">
        <v>26</v>
      </c>
      <c r="D25" s="3">
        <v>12</v>
      </c>
      <c r="E25" s="6">
        <v>363600</v>
      </c>
      <c r="F25" s="5">
        <f t="shared" si="0"/>
        <v>30300</v>
      </c>
      <c r="G25" s="6">
        <v>198000</v>
      </c>
      <c r="H25" s="6">
        <v>5000</v>
      </c>
      <c r="I25" s="6">
        <v>160600</v>
      </c>
      <c r="L25" s="7"/>
    </row>
    <row r="26" spans="3:12" ht="15.75" x14ac:dyDescent="0.25">
      <c r="C26" s="9" t="s">
        <v>27</v>
      </c>
      <c r="D26" s="73"/>
      <c r="E26" s="74"/>
      <c r="F26" s="74"/>
      <c r="G26" s="74"/>
      <c r="H26" s="74"/>
      <c r="I26" s="75"/>
    </row>
    <row r="27" spans="3:12" x14ac:dyDescent="0.25">
      <c r="C27" s="4" t="s">
        <v>28</v>
      </c>
      <c r="D27" s="3">
        <v>37</v>
      </c>
      <c r="E27" s="6">
        <f>57600+1108080</f>
        <v>1165680</v>
      </c>
      <c r="F27" s="5">
        <f t="shared" si="0"/>
        <v>31504.864864864863</v>
      </c>
      <c r="G27" s="6">
        <v>360160</v>
      </c>
      <c r="H27" s="6">
        <v>81000</v>
      </c>
      <c r="I27" s="6">
        <v>724520</v>
      </c>
    </row>
    <row r="28" spans="3:12" x14ac:dyDescent="0.25">
      <c r="C28" s="4" t="s">
        <v>29</v>
      </c>
      <c r="D28" s="3">
        <v>10</v>
      </c>
      <c r="E28" s="6">
        <v>460100</v>
      </c>
      <c r="F28" s="5">
        <f t="shared" si="0"/>
        <v>46010</v>
      </c>
      <c r="G28" s="6">
        <v>87390</v>
      </c>
      <c r="H28" s="6">
        <v>31000</v>
      </c>
      <c r="I28" s="6">
        <v>341710</v>
      </c>
    </row>
    <row r="29" spans="3:12" ht="15.75" x14ac:dyDescent="0.25">
      <c r="C29" s="10" t="s">
        <v>30</v>
      </c>
      <c r="D29" s="11">
        <f>SUM(D8:D28)</f>
        <v>839</v>
      </c>
      <c r="E29" s="12">
        <f t="shared" ref="E29" si="1">SUM(E8:E28)</f>
        <v>18661700</v>
      </c>
      <c r="F29" s="13">
        <f t="shared" si="0"/>
        <v>22242.789034564958</v>
      </c>
      <c r="G29" s="12">
        <f>SUM(G8:G28)</f>
        <v>7841370</v>
      </c>
      <c r="H29" s="12">
        <f>SUM(H8:H28)</f>
        <v>2006000</v>
      </c>
      <c r="I29" s="12">
        <f>SUM(I8:I28)</f>
        <v>8814330</v>
      </c>
    </row>
  </sheetData>
  <mergeCells count="8">
    <mergeCell ref="D6:I7"/>
    <mergeCell ref="D26:I26"/>
    <mergeCell ref="C2:I2"/>
    <mergeCell ref="C4:C5"/>
    <mergeCell ref="D4:D5"/>
    <mergeCell ref="E4:E5"/>
    <mergeCell ref="F4:F5"/>
    <mergeCell ref="G4:H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2"/>
  <sheetViews>
    <sheetView workbookViewId="0">
      <selection activeCell="B12" sqref="B12"/>
    </sheetView>
  </sheetViews>
  <sheetFormatPr defaultRowHeight="15" x14ac:dyDescent="0.25"/>
  <cols>
    <col min="1" max="4" width="15" customWidth="1"/>
  </cols>
  <sheetData>
    <row r="1" spans="1:4" x14ac:dyDescent="0.25">
      <c r="A1" s="80" t="s">
        <v>76</v>
      </c>
      <c r="B1" s="81"/>
      <c r="C1" s="81"/>
      <c r="D1" s="82"/>
    </row>
    <row r="2" spans="1:4" x14ac:dyDescent="0.25">
      <c r="A2" s="83"/>
      <c r="B2" s="84"/>
      <c r="C2" s="84"/>
      <c r="D2" s="85"/>
    </row>
    <row r="3" spans="1:4" x14ac:dyDescent="0.25">
      <c r="A3" s="83"/>
      <c r="B3" s="84"/>
      <c r="C3" s="84"/>
      <c r="D3" s="85"/>
    </row>
    <row r="4" spans="1:4" x14ac:dyDescent="0.25">
      <c r="A4" s="55" t="s">
        <v>61</v>
      </c>
      <c r="B4" s="51"/>
      <c r="C4" s="50"/>
      <c r="D4" s="56">
        <f>SUM(E4:BQ4)</f>
        <v>0</v>
      </c>
    </row>
    <row r="5" spans="1:4" x14ac:dyDescent="0.25">
      <c r="A5" s="57" t="s">
        <v>62</v>
      </c>
      <c r="B5" s="53" t="s">
        <v>63</v>
      </c>
      <c r="C5" s="52" t="s">
        <v>64</v>
      </c>
      <c r="D5" s="58" t="s">
        <v>65</v>
      </c>
    </row>
    <row r="6" spans="1:4" x14ac:dyDescent="0.25">
      <c r="A6" s="59">
        <v>14</v>
      </c>
      <c r="B6" s="54">
        <v>6</v>
      </c>
      <c r="C6" s="47">
        <f>SUM(E6:BQ6)</f>
        <v>0</v>
      </c>
      <c r="D6" s="60">
        <f>SUM(B6)-C6</f>
        <v>6</v>
      </c>
    </row>
    <row r="7" spans="1:4" x14ac:dyDescent="0.25">
      <c r="A7" s="59">
        <v>37</v>
      </c>
      <c r="B7" s="54">
        <v>5</v>
      </c>
      <c r="C7" s="47">
        <f t="shared" ref="C7:C70" si="0">SUM(E7:BQ7)</f>
        <v>0</v>
      </c>
      <c r="D7" s="60">
        <f t="shared" ref="D7:D70" si="1">SUM(B7)-C7</f>
        <v>5</v>
      </c>
    </row>
    <row r="8" spans="1:4" x14ac:dyDescent="0.25">
      <c r="A8" s="59">
        <v>38</v>
      </c>
      <c r="B8" s="54">
        <v>8</v>
      </c>
      <c r="C8" s="47">
        <f t="shared" si="0"/>
        <v>0</v>
      </c>
      <c r="D8" s="60">
        <f t="shared" si="1"/>
        <v>8</v>
      </c>
    </row>
    <row r="9" spans="1:4" x14ac:dyDescent="0.25">
      <c r="A9" s="59">
        <v>41</v>
      </c>
      <c r="B9" s="54">
        <v>18</v>
      </c>
      <c r="C9" s="47">
        <f t="shared" si="0"/>
        <v>0</v>
      </c>
      <c r="D9" s="60">
        <f t="shared" si="1"/>
        <v>18</v>
      </c>
    </row>
    <row r="10" spans="1:4" x14ac:dyDescent="0.25">
      <c r="A10" s="59">
        <v>56</v>
      </c>
      <c r="B10" s="54">
        <v>2</v>
      </c>
      <c r="C10" s="47">
        <f t="shared" si="0"/>
        <v>0</v>
      </c>
      <c r="D10" s="60">
        <f t="shared" si="1"/>
        <v>2</v>
      </c>
    </row>
    <row r="11" spans="1:4" x14ac:dyDescent="0.25">
      <c r="A11" s="59">
        <v>63</v>
      </c>
      <c r="B11" s="54">
        <v>8</v>
      </c>
      <c r="C11" s="47">
        <f t="shared" si="0"/>
        <v>0</v>
      </c>
      <c r="D11" s="60">
        <f t="shared" si="1"/>
        <v>8</v>
      </c>
    </row>
    <row r="12" spans="1:4" x14ac:dyDescent="0.25">
      <c r="A12" s="59">
        <v>64</v>
      </c>
      <c r="B12" s="54">
        <v>11</v>
      </c>
      <c r="C12" s="47">
        <f t="shared" si="0"/>
        <v>0</v>
      </c>
      <c r="D12" s="60">
        <f t="shared" si="1"/>
        <v>11</v>
      </c>
    </row>
    <row r="13" spans="1:4" x14ac:dyDescent="0.25">
      <c r="A13" s="59">
        <v>72</v>
      </c>
      <c r="B13" s="54">
        <v>4</v>
      </c>
      <c r="C13" s="47">
        <f t="shared" si="0"/>
        <v>0</v>
      </c>
      <c r="D13" s="60">
        <f t="shared" si="1"/>
        <v>4</v>
      </c>
    </row>
    <row r="14" spans="1:4" x14ac:dyDescent="0.25">
      <c r="A14" s="59">
        <v>74</v>
      </c>
      <c r="B14" s="54">
        <v>2</v>
      </c>
      <c r="C14" s="47">
        <f t="shared" si="0"/>
        <v>0</v>
      </c>
      <c r="D14" s="60">
        <f t="shared" si="1"/>
        <v>2</v>
      </c>
    </row>
    <row r="15" spans="1:4" x14ac:dyDescent="0.25">
      <c r="A15" s="59">
        <v>97</v>
      </c>
      <c r="B15" s="54">
        <v>19</v>
      </c>
      <c r="C15" s="47">
        <f t="shared" si="0"/>
        <v>0</v>
      </c>
      <c r="D15" s="60">
        <f t="shared" si="1"/>
        <v>19</v>
      </c>
    </row>
    <row r="16" spans="1:4" x14ac:dyDescent="0.25">
      <c r="A16" s="59">
        <v>323</v>
      </c>
      <c r="B16" s="54">
        <v>6</v>
      </c>
      <c r="C16" s="47">
        <f t="shared" si="0"/>
        <v>0</v>
      </c>
      <c r="D16" s="60">
        <f t="shared" si="1"/>
        <v>6</v>
      </c>
    </row>
    <row r="17" spans="1:4" x14ac:dyDescent="0.25">
      <c r="A17" s="59">
        <v>324</v>
      </c>
      <c r="B17" s="54">
        <v>14</v>
      </c>
      <c r="C17" s="47">
        <f t="shared" si="0"/>
        <v>0</v>
      </c>
      <c r="D17" s="60">
        <f t="shared" si="1"/>
        <v>14</v>
      </c>
    </row>
    <row r="18" spans="1:4" x14ac:dyDescent="0.25">
      <c r="A18" s="59">
        <v>384</v>
      </c>
      <c r="B18" s="54">
        <v>13</v>
      </c>
      <c r="C18" s="47">
        <f t="shared" si="0"/>
        <v>0</v>
      </c>
      <c r="D18" s="60">
        <f t="shared" si="1"/>
        <v>13</v>
      </c>
    </row>
    <row r="19" spans="1:4" x14ac:dyDescent="0.25">
      <c r="A19" s="59">
        <v>571</v>
      </c>
      <c r="B19" s="54">
        <v>2</v>
      </c>
      <c r="C19" s="47">
        <f t="shared" si="0"/>
        <v>0</v>
      </c>
      <c r="D19" s="60">
        <f t="shared" si="1"/>
        <v>2</v>
      </c>
    </row>
    <row r="20" spans="1:4" x14ac:dyDescent="0.25">
      <c r="A20" s="59">
        <v>587</v>
      </c>
      <c r="B20" s="54">
        <v>8</v>
      </c>
      <c r="C20" s="47">
        <f t="shared" si="0"/>
        <v>0</v>
      </c>
      <c r="D20" s="60">
        <f t="shared" si="1"/>
        <v>8</v>
      </c>
    </row>
    <row r="21" spans="1:4" x14ac:dyDescent="0.25">
      <c r="A21" s="59">
        <v>590</v>
      </c>
      <c r="B21" s="54">
        <v>4</v>
      </c>
      <c r="C21" s="47">
        <f t="shared" si="0"/>
        <v>0</v>
      </c>
      <c r="D21" s="60">
        <f t="shared" si="1"/>
        <v>4</v>
      </c>
    </row>
    <row r="22" spans="1:4" x14ac:dyDescent="0.25">
      <c r="A22" s="59">
        <v>712</v>
      </c>
      <c r="B22" s="54">
        <v>4</v>
      </c>
      <c r="C22" s="47">
        <f t="shared" si="0"/>
        <v>0</v>
      </c>
      <c r="D22" s="60">
        <f t="shared" si="1"/>
        <v>4</v>
      </c>
    </row>
    <row r="23" spans="1:4" x14ac:dyDescent="0.25">
      <c r="A23" s="59">
        <v>806</v>
      </c>
      <c r="B23" s="54">
        <v>16</v>
      </c>
      <c r="C23" s="47">
        <f t="shared" si="0"/>
        <v>0</v>
      </c>
      <c r="D23" s="60">
        <f t="shared" si="1"/>
        <v>16</v>
      </c>
    </row>
    <row r="24" spans="1:4" x14ac:dyDescent="0.25">
      <c r="A24" s="59">
        <v>809</v>
      </c>
      <c r="B24" s="54">
        <v>2</v>
      </c>
      <c r="C24" s="47">
        <f t="shared" si="0"/>
        <v>0</v>
      </c>
      <c r="D24" s="60">
        <f t="shared" si="1"/>
        <v>2</v>
      </c>
    </row>
    <row r="25" spans="1:4" x14ac:dyDescent="0.25">
      <c r="A25" s="59">
        <v>814</v>
      </c>
      <c r="B25" s="54">
        <v>35</v>
      </c>
      <c r="C25" s="47">
        <f t="shared" si="0"/>
        <v>0</v>
      </c>
      <c r="D25" s="60">
        <f t="shared" si="1"/>
        <v>35</v>
      </c>
    </row>
    <row r="26" spans="1:4" x14ac:dyDescent="0.25">
      <c r="A26" s="59">
        <v>843</v>
      </c>
      <c r="B26" s="54">
        <v>6</v>
      </c>
      <c r="C26" s="47">
        <f t="shared" si="0"/>
        <v>0</v>
      </c>
      <c r="D26" s="60">
        <f t="shared" si="1"/>
        <v>6</v>
      </c>
    </row>
    <row r="27" spans="1:4" x14ac:dyDescent="0.25">
      <c r="A27" s="59">
        <v>875</v>
      </c>
      <c r="B27" s="54">
        <v>14</v>
      </c>
      <c r="C27" s="47">
        <f t="shared" si="0"/>
        <v>0</v>
      </c>
      <c r="D27" s="60">
        <f t="shared" si="1"/>
        <v>14</v>
      </c>
    </row>
    <row r="28" spans="1:4" x14ac:dyDescent="0.25">
      <c r="A28" s="59">
        <v>887</v>
      </c>
      <c r="B28" s="54">
        <v>9</v>
      </c>
      <c r="C28" s="47">
        <f t="shared" si="0"/>
        <v>0</v>
      </c>
      <c r="D28" s="60">
        <f t="shared" si="1"/>
        <v>9</v>
      </c>
    </row>
    <row r="29" spans="1:4" x14ac:dyDescent="0.25">
      <c r="A29" s="59">
        <v>1000</v>
      </c>
      <c r="B29" s="54">
        <v>14</v>
      </c>
      <c r="C29" s="47">
        <f t="shared" si="0"/>
        <v>0</v>
      </c>
      <c r="D29" s="60">
        <f t="shared" si="1"/>
        <v>14</v>
      </c>
    </row>
    <row r="30" spans="1:4" x14ac:dyDescent="0.25">
      <c r="A30" s="59">
        <v>1002</v>
      </c>
      <c r="B30" s="54">
        <v>16</v>
      </c>
      <c r="C30" s="47">
        <f t="shared" si="0"/>
        <v>0</v>
      </c>
      <c r="D30" s="60">
        <f t="shared" si="1"/>
        <v>16</v>
      </c>
    </row>
    <row r="31" spans="1:4" x14ac:dyDescent="0.25">
      <c r="A31" s="59">
        <v>1015</v>
      </c>
      <c r="B31" s="54">
        <v>10</v>
      </c>
      <c r="C31" s="47">
        <f t="shared" si="0"/>
        <v>0</v>
      </c>
      <c r="D31" s="60">
        <f t="shared" si="1"/>
        <v>10</v>
      </c>
    </row>
    <row r="32" spans="1:4" x14ac:dyDescent="0.25">
      <c r="A32" s="59">
        <v>1018</v>
      </c>
      <c r="B32" s="54">
        <v>9</v>
      </c>
      <c r="C32" s="47">
        <f t="shared" si="0"/>
        <v>0</v>
      </c>
      <c r="D32" s="60">
        <f t="shared" si="1"/>
        <v>9</v>
      </c>
    </row>
    <row r="33" spans="1:4" x14ac:dyDescent="0.25">
      <c r="A33" s="59">
        <v>1114</v>
      </c>
      <c r="B33" s="54">
        <v>15</v>
      </c>
      <c r="C33" s="47">
        <f t="shared" si="0"/>
        <v>0</v>
      </c>
      <c r="D33" s="60">
        <f t="shared" si="1"/>
        <v>15</v>
      </c>
    </row>
    <row r="34" spans="1:4" x14ac:dyDescent="0.25">
      <c r="A34" s="59">
        <v>1130</v>
      </c>
      <c r="B34" s="54">
        <v>5</v>
      </c>
      <c r="C34" s="47">
        <f t="shared" si="0"/>
        <v>0</v>
      </c>
      <c r="D34" s="60">
        <f t="shared" si="1"/>
        <v>5</v>
      </c>
    </row>
    <row r="35" spans="1:4" x14ac:dyDescent="0.25">
      <c r="A35" s="59">
        <v>1133</v>
      </c>
      <c r="B35" s="54">
        <v>12</v>
      </c>
      <c r="C35" s="47">
        <f t="shared" si="0"/>
        <v>0</v>
      </c>
      <c r="D35" s="60">
        <f t="shared" si="1"/>
        <v>12</v>
      </c>
    </row>
    <row r="36" spans="1:4" x14ac:dyDescent="0.25">
      <c r="A36" s="59">
        <v>1195</v>
      </c>
      <c r="B36" s="54">
        <v>17</v>
      </c>
      <c r="C36" s="47">
        <f t="shared" si="0"/>
        <v>0</v>
      </c>
      <c r="D36" s="60">
        <f t="shared" si="1"/>
        <v>17</v>
      </c>
    </row>
    <row r="37" spans="1:4" x14ac:dyDescent="0.25">
      <c r="A37" s="59">
        <v>1232</v>
      </c>
      <c r="B37" s="54">
        <v>5</v>
      </c>
      <c r="C37" s="47">
        <f t="shared" si="0"/>
        <v>0</v>
      </c>
      <c r="D37" s="60">
        <f t="shared" si="1"/>
        <v>5</v>
      </c>
    </row>
    <row r="38" spans="1:4" x14ac:dyDescent="0.25">
      <c r="A38" s="59">
        <v>1238</v>
      </c>
      <c r="B38" s="54">
        <v>6</v>
      </c>
      <c r="C38" s="47">
        <f t="shared" si="0"/>
        <v>0</v>
      </c>
      <c r="D38" s="60">
        <f t="shared" si="1"/>
        <v>6</v>
      </c>
    </row>
    <row r="39" spans="1:4" x14ac:dyDescent="0.25">
      <c r="A39" s="59">
        <v>1248</v>
      </c>
      <c r="B39" s="54">
        <v>14</v>
      </c>
      <c r="C39" s="47">
        <f t="shared" si="0"/>
        <v>0</v>
      </c>
      <c r="D39" s="60">
        <f t="shared" si="1"/>
        <v>14</v>
      </c>
    </row>
    <row r="40" spans="1:4" x14ac:dyDescent="0.25">
      <c r="A40" s="59">
        <v>1293</v>
      </c>
      <c r="B40" s="54">
        <v>14</v>
      </c>
      <c r="C40" s="47">
        <f t="shared" si="0"/>
        <v>0</v>
      </c>
      <c r="D40" s="60">
        <f t="shared" si="1"/>
        <v>14</v>
      </c>
    </row>
    <row r="41" spans="1:4" x14ac:dyDescent="0.25">
      <c r="A41" s="59">
        <v>1307</v>
      </c>
      <c r="B41" s="54">
        <v>6</v>
      </c>
      <c r="C41" s="47">
        <f t="shared" si="0"/>
        <v>0</v>
      </c>
      <c r="D41" s="60">
        <f t="shared" si="1"/>
        <v>6</v>
      </c>
    </row>
    <row r="42" spans="1:4" x14ac:dyDescent="0.25">
      <c r="A42" s="59">
        <v>1317</v>
      </c>
      <c r="B42" s="54">
        <v>2</v>
      </c>
      <c r="C42" s="47">
        <f t="shared" si="0"/>
        <v>0</v>
      </c>
      <c r="D42" s="60">
        <f t="shared" si="1"/>
        <v>2</v>
      </c>
    </row>
    <row r="43" spans="1:4" x14ac:dyDescent="0.25">
      <c r="A43" s="59">
        <v>1329</v>
      </c>
      <c r="B43" s="54">
        <v>11</v>
      </c>
      <c r="C43" s="47">
        <f t="shared" si="0"/>
        <v>0</v>
      </c>
      <c r="D43" s="60">
        <f t="shared" si="1"/>
        <v>11</v>
      </c>
    </row>
    <row r="44" spans="1:4" x14ac:dyDescent="0.25">
      <c r="A44" s="59">
        <v>1347</v>
      </c>
      <c r="B44" s="54">
        <v>17</v>
      </c>
      <c r="C44" s="47">
        <f t="shared" si="0"/>
        <v>0</v>
      </c>
      <c r="D44" s="60">
        <f t="shared" si="1"/>
        <v>17</v>
      </c>
    </row>
    <row r="45" spans="1:4" x14ac:dyDescent="0.25">
      <c r="A45" s="59">
        <v>1371</v>
      </c>
      <c r="B45" s="54">
        <v>10</v>
      </c>
      <c r="C45" s="47">
        <f t="shared" si="0"/>
        <v>0</v>
      </c>
      <c r="D45" s="60">
        <f t="shared" si="1"/>
        <v>10</v>
      </c>
    </row>
    <row r="46" spans="1:4" x14ac:dyDescent="0.25">
      <c r="A46" s="59">
        <v>1376</v>
      </c>
      <c r="B46" s="54">
        <v>4</v>
      </c>
      <c r="C46" s="47">
        <f t="shared" si="0"/>
        <v>0</v>
      </c>
      <c r="D46" s="60">
        <f t="shared" si="1"/>
        <v>4</v>
      </c>
    </row>
    <row r="47" spans="1:4" x14ac:dyDescent="0.25">
      <c r="A47" s="59">
        <v>1400</v>
      </c>
      <c r="B47" s="54">
        <v>24</v>
      </c>
      <c r="C47" s="47">
        <f t="shared" si="0"/>
        <v>0</v>
      </c>
      <c r="D47" s="60">
        <f t="shared" si="1"/>
        <v>24</v>
      </c>
    </row>
    <row r="48" spans="1:4" x14ac:dyDescent="0.25">
      <c r="A48" s="59">
        <v>1432</v>
      </c>
      <c r="B48" s="54">
        <v>4</v>
      </c>
      <c r="C48" s="47">
        <f t="shared" si="0"/>
        <v>0</v>
      </c>
      <c r="D48" s="60">
        <f t="shared" si="1"/>
        <v>4</v>
      </c>
    </row>
    <row r="49" spans="1:4" x14ac:dyDescent="0.25">
      <c r="A49" s="59">
        <v>1434</v>
      </c>
      <c r="B49" s="54">
        <v>15</v>
      </c>
      <c r="C49" s="47">
        <f t="shared" si="0"/>
        <v>0</v>
      </c>
      <c r="D49" s="60">
        <f t="shared" si="1"/>
        <v>15</v>
      </c>
    </row>
    <row r="50" spans="1:4" x14ac:dyDescent="0.25">
      <c r="A50" s="59">
        <v>1436</v>
      </c>
      <c r="B50" s="54">
        <v>5</v>
      </c>
      <c r="C50" s="47">
        <f t="shared" si="0"/>
        <v>0</v>
      </c>
      <c r="D50" s="60">
        <f t="shared" si="1"/>
        <v>5</v>
      </c>
    </row>
    <row r="51" spans="1:4" x14ac:dyDescent="0.25">
      <c r="A51" s="59">
        <v>1440</v>
      </c>
      <c r="B51" s="54">
        <v>2</v>
      </c>
      <c r="C51" s="47">
        <f t="shared" si="0"/>
        <v>0</v>
      </c>
      <c r="D51" s="60">
        <f t="shared" si="1"/>
        <v>2</v>
      </c>
    </row>
    <row r="52" spans="1:4" x14ac:dyDescent="0.25">
      <c r="A52" s="59">
        <v>1448</v>
      </c>
      <c r="B52" s="54">
        <v>8</v>
      </c>
      <c r="C52" s="47">
        <f t="shared" si="0"/>
        <v>0</v>
      </c>
      <c r="D52" s="60">
        <f t="shared" si="1"/>
        <v>8</v>
      </c>
    </row>
    <row r="53" spans="1:4" x14ac:dyDescent="0.25">
      <c r="A53" s="59">
        <v>1465</v>
      </c>
      <c r="B53" s="54">
        <v>8</v>
      </c>
      <c r="C53" s="47">
        <f t="shared" si="0"/>
        <v>0</v>
      </c>
      <c r="D53" s="60">
        <f t="shared" si="1"/>
        <v>8</v>
      </c>
    </row>
    <row r="54" spans="1:4" x14ac:dyDescent="0.25">
      <c r="A54" s="59">
        <v>1467</v>
      </c>
      <c r="B54" s="54">
        <v>17</v>
      </c>
      <c r="C54" s="47">
        <f t="shared" si="0"/>
        <v>0</v>
      </c>
      <c r="D54" s="60">
        <f t="shared" si="1"/>
        <v>17</v>
      </c>
    </row>
    <row r="55" spans="1:4" x14ac:dyDescent="0.25">
      <c r="A55" s="59">
        <v>1471</v>
      </c>
      <c r="B55" s="54">
        <v>2</v>
      </c>
      <c r="C55" s="47">
        <f t="shared" si="0"/>
        <v>0</v>
      </c>
      <c r="D55" s="60">
        <f t="shared" si="1"/>
        <v>2</v>
      </c>
    </row>
    <row r="56" spans="1:4" x14ac:dyDescent="0.25">
      <c r="A56" s="59">
        <v>1485</v>
      </c>
      <c r="B56" s="54">
        <v>14</v>
      </c>
      <c r="C56" s="47">
        <f t="shared" si="0"/>
        <v>0</v>
      </c>
      <c r="D56" s="60">
        <f t="shared" si="1"/>
        <v>14</v>
      </c>
    </row>
    <row r="57" spans="1:4" x14ac:dyDescent="0.25">
      <c r="A57" s="59">
        <v>1497</v>
      </c>
      <c r="B57" s="54">
        <v>6</v>
      </c>
      <c r="C57" s="47">
        <f t="shared" si="0"/>
        <v>0</v>
      </c>
      <c r="D57" s="60">
        <f t="shared" si="1"/>
        <v>6</v>
      </c>
    </row>
    <row r="58" spans="1:4" x14ac:dyDescent="0.25">
      <c r="A58" s="59">
        <v>1541</v>
      </c>
      <c r="B58" s="54">
        <v>4</v>
      </c>
      <c r="C58" s="47">
        <f t="shared" si="0"/>
        <v>0</v>
      </c>
      <c r="D58" s="60">
        <f t="shared" si="1"/>
        <v>4</v>
      </c>
    </row>
    <row r="59" spans="1:4" x14ac:dyDescent="0.25">
      <c r="A59" s="59">
        <v>1542</v>
      </c>
      <c r="B59" s="54">
        <v>25</v>
      </c>
      <c r="C59" s="47">
        <f t="shared" si="0"/>
        <v>0</v>
      </c>
      <c r="D59" s="60">
        <f t="shared" si="1"/>
        <v>25</v>
      </c>
    </row>
    <row r="60" spans="1:4" x14ac:dyDescent="0.25">
      <c r="A60" s="59">
        <v>1543</v>
      </c>
      <c r="B60" s="54">
        <v>5</v>
      </c>
      <c r="C60" s="47">
        <f t="shared" si="0"/>
        <v>0</v>
      </c>
      <c r="D60" s="60">
        <f t="shared" si="1"/>
        <v>5</v>
      </c>
    </row>
    <row r="61" spans="1:4" x14ac:dyDescent="0.25">
      <c r="A61" s="59">
        <v>1567</v>
      </c>
      <c r="B61" s="54">
        <v>10</v>
      </c>
      <c r="C61" s="47">
        <f t="shared" si="0"/>
        <v>0</v>
      </c>
      <c r="D61" s="60">
        <f t="shared" si="1"/>
        <v>10</v>
      </c>
    </row>
    <row r="62" spans="1:4" x14ac:dyDescent="0.25">
      <c r="A62" s="59">
        <v>1584</v>
      </c>
      <c r="B62" s="54">
        <v>10</v>
      </c>
      <c r="C62" s="47">
        <f t="shared" si="0"/>
        <v>0</v>
      </c>
      <c r="D62" s="60">
        <f t="shared" si="1"/>
        <v>10</v>
      </c>
    </row>
    <row r="63" spans="1:4" x14ac:dyDescent="0.25">
      <c r="A63" s="59">
        <v>1586</v>
      </c>
      <c r="B63" s="54">
        <v>6</v>
      </c>
      <c r="C63" s="47">
        <f t="shared" si="0"/>
        <v>0</v>
      </c>
      <c r="D63" s="60">
        <f t="shared" si="1"/>
        <v>6</v>
      </c>
    </row>
    <row r="64" spans="1:4" x14ac:dyDescent="0.25">
      <c r="A64" s="59">
        <v>1593</v>
      </c>
      <c r="B64" s="54">
        <v>9</v>
      </c>
      <c r="C64" s="47">
        <f t="shared" si="0"/>
        <v>0</v>
      </c>
      <c r="D64" s="60">
        <f t="shared" si="1"/>
        <v>9</v>
      </c>
    </row>
    <row r="65" spans="1:4" x14ac:dyDescent="0.25">
      <c r="A65" s="59">
        <v>1596</v>
      </c>
      <c r="B65" s="54">
        <v>13</v>
      </c>
      <c r="C65" s="47">
        <f t="shared" si="0"/>
        <v>0</v>
      </c>
      <c r="D65" s="60">
        <f t="shared" si="1"/>
        <v>13</v>
      </c>
    </row>
    <row r="66" spans="1:4" x14ac:dyDescent="0.25">
      <c r="A66" s="59">
        <v>1726</v>
      </c>
      <c r="B66" s="54">
        <v>4</v>
      </c>
      <c r="C66" s="47">
        <f t="shared" si="0"/>
        <v>0</v>
      </c>
      <c r="D66" s="60">
        <f t="shared" si="1"/>
        <v>4</v>
      </c>
    </row>
    <row r="67" spans="1:4" x14ac:dyDescent="0.25">
      <c r="A67" s="59">
        <v>1741</v>
      </c>
      <c r="B67" s="54">
        <v>9</v>
      </c>
      <c r="C67" s="47">
        <f t="shared" si="0"/>
        <v>0</v>
      </c>
      <c r="D67" s="60">
        <f t="shared" si="1"/>
        <v>9</v>
      </c>
    </row>
    <row r="68" spans="1:4" x14ac:dyDescent="0.25">
      <c r="A68" s="59">
        <v>1816</v>
      </c>
      <c r="B68" s="54">
        <v>4</v>
      </c>
      <c r="C68" s="47">
        <f t="shared" si="0"/>
        <v>0</v>
      </c>
      <c r="D68" s="60">
        <f t="shared" si="1"/>
        <v>4</v>
      </c>
    </row>
    <row r="69" spans="1:4" x14ac:dyDescent="0.25">
      <c r="A69" s="59">
        <v>1953</v>
      </c>
      <c r="B69" s="54">
        <v>4</v>
      </c>
      <c r="C69" s="47">
        <f t="shared" si="0"/>
        <v>0</v>
      </c>
      <c r="D69" s="60">
        <f t="shared" si="1"/>
        <v>4</v>
      </c>
    </row>
    <row r="70" spans="1:4" x14ac:dyDescent="0.25">
      <c r="A70" s="59">
        <v>1973</v>
      </c>
      <c r="B70" s="54">
        <v>8</v>
      </c>
      <c r="C70" s="47">
        <f t="shared" si="0"/>
        <v>0</v>
      </c>
      <c r="D70" s="60">
        <f t="shared" si="1"/>
        <v>8</v>
      </c>
    </row>
    <row r="71" spans="1:4" x14ac:dyDescent="0.25">
      <c r="A71" s="59">
        <v>2025</v>
      </c>
      <c r="B71" s="54">
        <v>19</v>
      </c>
      <c r="C71" s="47">
        <f t="shared" ref="C71:C81" si="2">SUM(E71:BQ71)</f>
        <v>0</v>
      </c>
      <c r="D71" s="60">
        <f t="shared" ref="D71:D81" si="3">SUM(B71)-C71</f>
        <v>19</v>
      </c>
    </row>
    <row r="72" spans="1:4" x14ac:dyDescent="0.25">
      <c r="A72" s="59">
        <v>2101</v>
      </c>
      <c r="B72" s="54">
        <v>12</v>
      </c>
      <c r="C72" s="47">
        <f t="shared" si="2"/>
        <v>0</v>
      </c>
      <c r="D72" s="60">
        <f t="shared" si="3"/>
        <v>12</v>
      </c>
    </row>
    <row r="73" spans="1:4" x14ac:dyDescent="0.25">
      <c r="A73" s="61" t="s">
        <v>66</v>
      </c>
      <c r="B73" s="54">
        <v>2</v>
      </c>
      <c r="C73" s="47">
        <f t="shared" si="2"/>
        <v>0</v>
      </c>
      <c r="D73" s="60">
        <f t="shared" si="3"/>
        <v>2</v>
      </c>
    </row>
    <row r="74" spans="1:4" x14ac:dyDescent="0.25">
      <c r="A74" s="61" t="s">
        <v>67</v>
      </c>
      <c r="B74" s="54">
        <v>2</v>
      </c>
      <c r="C74" s="47">
        <f t="shared" si="2"/>
        <v>0</v>
      </c>
      <c r="D74" s="60">
        <f t="shared" si="3"/>
        <v>2</v>
      </c>
    </row>
    <row r="75" spans="1:4" x14ac:dyDescent="0.25">
      <c r="A75" s="61" t="s">
        <v>68</v>
      </c>
      <c r="B75" s="54">
        <v>2</v>
      </c>
      <c r="C75" s="47">
        <f t="shared" si="2"/>
        <v>0</v>
      </c>
      <c r="D75" s="60">
        <f t="shared" si="3"/>
        <v>2</v>
      </c>
    </row>
    <row r="76" spans="1:4" x14ac:dyDescent="0.25">
      <c r="A76" s="61" t="s">
        <v>69</v>
      </c>
      <c r="B76" s="54">
        <v>0</v>
      </c>
      <c r="C76" s="47">
        <f t="shared" si="2"/>
        <v>0</v>
      </c>
      <c r="D76" s="60">
        <f t="shared" si="3"/>
        <v>0</v>
      </c>
    </row>
    <row r="77" spans="1:4" x14ac:dyDescent="0.25">
      <c r="A77" s="61" t="s">
        <v>70</v>
      </c>
      <c r="B77" s="54">
        <v>2</v>
      </c>
      <c r="C77" s="47">
        <f t="shared" si="2"/>
        <v>0</v>
      </c>
      <c r="D77" s="60">
        <f t="shared" si="3"/>
        <v>2</v>
      </c>
    </row>
    <row r="78" spans="1:4" x14ac:dyDescent="0.25">
      <c r="A78" s="61" t="s">
        <v>71</v>
      </c>
      <c r="B78" s="54">
        <v>2</v>
      </c>
      <c r="C78" s="47">
        <f t="shared" si="2"/>
        <v>0</v>
      </c>
      <c r="D78" s="60">
        <f t="shared" si="3"/>
        <v>2</v>
      </c>
    </row>
    <row r="79" spans="1:4" x14ac:dyDescent="0.25">
      <c r="A79" s="61" t="s">
        <v>72</v>
      </c>
      <c r="B79" s="54">
        <v>16</v>
      </c>
      <c r="C79" s="47">
        <f t="shared" si="2"/>
        <v>0</v>
      </c>
      <c r="D79" s="60">
        <f t="shared" si="3"/>
        <v>16</v>
      </c>
    </row>
    <row r="80" spans="1:4" x14ac:dyDescent="0.25">
      <c r="A80" s="61" t="s">
        <v>73</v>
      </c>
      <c r="B80" s="54">
        <v>6</v>
      </c>
      <c r="C80" s="47">
        <f t="shared" si="2"/>
        <v>0</v>
      </c>
      <c r="D80" s="60">
        <f t="shared" si="3"/>
        <v>6</v>
      </c>
    </row>
    <row r="81" spans="1:4" ht="15.75" thickBot="1" x14ac:dyDescent="0.3">
      <c r="A81" s="62" t="s">
        <v>74</v>
      </c>
      <c r="B81" s="63">
        <v>2</v>
      </c>
      <c r="C81" s="64">
        <f t="shared" si="2"/>
        <v>0</v>
      </c>
      <c r="D81" s="65">
        <f t="shared" si="3"/>
        <v>2</v>
      </c>
    </row>
    <row r="82" spans="1:4" ht="15.75" thickBot="1" x14ac:dyDescent="0.3">
      <c r="A82" s="48" t="s">
        <v>75</v>
      </c>
      <c r="B82" s="49">
        <f t="shared" ref="B82:D82" si="4">SUM(B6:B81)</f>
        <v>684</v>
      </c>
      <c r="C82" s="49">
        <f t="shared" si="4"/>
        <v>0</v>
      </c>
      <c r="D82" s="49">
        <f t="shared" si="4"/>
        <v>684</v>
      </c>
    </row>
  </sheetData>
  <mergeCells count="1">
    <mergeCell ref="A1:D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K18"/>
  <sheetViews>
    <sheetView workbookViewId="0">
      <selection activeCell="D13" sqref="D13"/>
    </sheetView>
  </sheetViews>
  <sheetFormatPr defaultRowHeight="15" x14ac:dyDescent="0.25"/>
  <cols>
    <col min="3" max="3" width="19.85546875" customWidth="1"/>
    <col min="4" max="4" width="11.7109375" customWidth="1"/>
    <col min="5" max="5" width="19.28515625" customWidth="1"/>
    <col min="6" max="6" width="10.42578125" customWidth="1"/>
    <col min="7" max="7" width="11.7109375" customWidth="1"/>
  </cols>
  <sheetData>
    <row r="1" spans="3:11" x14ac:dyDescent="0.25">
      <c r="C1" s="38" t="s">
        <v>35</v>
      </c>
    </row>
    <row r="2" spans="3:11" ht="15" customHeight="1" x14ac:dyDescent="0.25">
      <c r="C2" s="86"/>
      <c r="D2" s="86" t="s">
        <v>31</v>
      </c>
      <c r="E2" s="87" t="s">
        <v>36</v>
      </c>
      <c r="F2" s="87"/>
      <c r="G2" s="87"/>
    </row>
    <row r="3" spans="3:11" ht="15" customHeight="1" x14ac:dyDescent="0.25">
      <c r="C3" s="86"/>
      <c r="D3" s="86"/>
      <c r="E3" s="86" t="s">
        <v>37</v>
      </c>
      <c r="F3" s="87" t="s">
        <v>32</v>
      </c>
      <c r="G3" s="87"/>
    </row>
    <row r="4" spans="3:11" ht="36" customHeight="1" x14ac:dyDescent="0.25">
      <c r="C4" s="86"/>
      <c r="D4" s="86"/>
      <c r="E4" s="86"/>
      <c r="F4" s="37" t="s">
        <v>33</v>
      </c>
      <c r="G4" s="37" t="s">
        <v>34</v>
      </c>
      <c r="H4" s="14"/>
      <c r="I4" s="14"/>
      <c r="J4" s="14"/>
      <c r="K4" s="14"/>
    </row>
    <row r="5" spans="3:11" ht="19.5" customHeight="1" x14ac:dyDescent="0.25">
      <c r="C5" s="40" t="s">
        <v>1</v>
      </c>
      <c r="D5" s="39"/>
      <c r="E5" s="39"/>
      <c r="F5" s="37"/>
      <c r="G5" s="37"/>
      <c r="H5" s="14"/>
      <c r="I5" s="14"/>
      <c r="J5" s="14"/>
      <c r="K5" s="14"/>
    </row>
    <row r="6" spans="3:11" ht="15" customHeight="1" x14ac:dyDescent="0.25">
      <c r="C6" s="16" t="s">
        <v>9</v>
      </c>
      <c r="D6" s="5">
        <v>22900</v>
      </c>
      <c r="E6" s="4"/>
      <c r="F6" s="4"/>
      <c r="G6" s="4"/>
    </row>
    <row r="7" spans="3:11" ht="15" customHeight="1" x14ac:dyDescent="0.25">
      <c r="C7" s="15" t="s">
        <v>15</v>
      </c>
      <c r="D7" s="5"/>
      <c r="E7" s="4"/>
      <c r="F7" s="4"/>
      <c r="G7" s="4"/>
    </row>
    <row r="8" spans="3:11" x14ac:dyDescent="0.25">
      <c r="C8" s="4" t="s">
        <v>16</v>
      </c>
      <c r="D8" s="5">
        <v>21600</v>
      </c>
      <c r="E8" s="4"/>
      <c r="F8" s="4"/>
      <c r="G8" s="4"/>
    </row>
    <row r="9" spans="3:11" x14ac:dyDescent="0.25">
      <c r="C9" s="4" t="s">
        <v>15</v>
      </c>
      <c r="D9" s="5">
        <v>26400</v>
      </c>
      <c r="E9" s="4"/>
      <c r="F9" s="4"/>
      <c r="G9" s="4"/>
    </row>
    <row r="10" spans="3:11" x14ac:dyDescent="0.25">
      <c r="C10" s="15" t="s">
        <v>17</v>
      </c>
      <c r="D10" s="5">
        <v>30000</v>
      </c>
      <c r="E10" s="4"/>
      <c r="F10" s="4"/>
      <c r="G10" s="4"/>
    </row>
    <row r="11" spans="3:11" x14ac:dyDescent="0.25">
      <c r="C11" s="15" t="s">
        <v>20</v>
      </c>
      <c r="D11" s="5"/>
      <c r="E11" s="4"/>
      <c r="F11" s="4"/>
      <c r="G11" s="4"/>
    </row>
    <row r="12" spans="3:11" x14ac:dyDescent="0.25">
      <c r="C12" s="4" t="s">
        <v>21</v>
      </c>
      <c r="D12" s="5">
        <v>27600</v>
      </c>
      <c r="E12" s="4"/>
      <c r="F12" s="4"/>
      <c r="G12" s="4"/>
    </row>
    <row r="13" spans="3:11" x14ac:dyDescent="0.25">
      <c r="C13" s="4" t="s">
        <v>22</v>
      </c>
      <c r="D13" s="5">
        <v>22900</v>
      </c>
      <c r="E13" s="4"/>
      <c r="F13" s="4"/>
      <c r="G13" s="4"/>
    </row>
    <row r="14" spans="3:11" x14ac:dyDescent="0.25">
      <c r="C14" s="15" t="s">
        <v>23</v>
      </c>
      <c r="D14" s="5">
        <v>31200</v>
      </c>
      <c r="E14" s="4"/>
      <c r="F14" s="4"/>
      <c r="G14" s="4"/>
    </row>
    <row r="15" spans="3:11" ht="15.75" x14ac:dyDescent="0.25">
      <c r="C15" s="9" t="s">
        <v>27</v>
      </c>
      <c r="D15" s="5"/>
      <c r="E15" s="4"/>
      <c r="F15" s="4"/>
      <c r="G15" s="4"/>
    </row>
    <row r="16" spans="3:11" x14ac:dyDescent="0.25">
      <c r="C16" s="4" t="s">
        <v>28</v>
      </c>
      <c r="D16" s="5">
        <v>37200</v>
      </c>
      <c r="E16" s="4"/>
      <c r="F16" s="4"/>
      <c r="G16" s="4"/>
    </row>
    <row r="17" spans="3:7" x14ac:dyDescent="0.25">
      <c r="C17" s="4" t="s">
        <v>29</v>
      </c>
      <c r="D17" s="5">
        <v>46010</v>
      </c>
      <c r="E17" s="4"/>
      <c r="F17" s="4"/>
      <c r="G17" s="4"/>
    </row>
    <row r="18" spans="3:7" ht="15.75" x14ac:dyDescent="0.25">
      <c r="C18" s="10" t="s">
        <v>30</v>
      </c>
      <c r="D18" s="4"/>
      <c r="E18" s="4"/>
      <c r="F18" s="4"/>
      <c r="G18" s="4"/>
    </row>
  </sheetData>
  <mergeCells count="5">
    <mergeCell ref="C2:C4"/>
    <mergeCell ref="D2:D4"/>
    <mergeCell ref="E3:E4"/>
    <mergeCell ref="E2:G2"/>
    <mergeCell ref="F3:G3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31"/>
  <sheetViews>
    <sheetView tabSelected="1" topLeftCell="A7" workbookViewId="0">
      <selection activeCell="B9" sqref="B9:B10"/>
    </sheetView>
  </sheetViews>
  <sheetFormatPr defaultRowHeight="15" x14ac:dyDescent="0.25"/>
  <cols>
    <col min="2" max="2" width="27.140625" customWidth="1"/>
    <col min="3" max="4" width="16.140625" customWidth="1"/>
    <col min="5" max="5" width="15.140625" customWidth="1"/>
    <col min="6" max="6" width="14.5703125" customWidth="1"/>
    <col min="7" max="7" width="14.7109375" customWidth="1"/>
    <col min="8" max="8" width="15.5703125" customWidth="1"/>
  </cols>
  <sheetData>
    <row r="1" spans="2:8" ht="21" x14ac:dyDescent="0.35">
      <c r="B1" s="88" t="s">
        <v>77</v>
      </c>
      <c r="C1" s="88"/>
      <c r="D1" s="88"/>
      <c r="E1" s="88"/>
      <c r="F1" s="88"/>
    </row>
    <row r="2" spans="2:8" ht="15.75" thickBot="1" x14ac:dyDescent="0.3"/>
    <row r="3" spans="2:8" ht="21" customHeight="1" x14ac:dyDescent="0.25">
      <c r="B3" s="89" t="s">
        <v>50</v>
      </c>
      <c r="C3" s="34" t="s">
        <v>39</v>
      </c>
      <c r="D3" s="34" t="s">
        <v>40</v>
      </c>
      <c r="E3" s="30"/>
    </row>
    <row r="4" spans="2:8" ht="19.5" customHeight="1" x14ac:dyDescent="0.25">
      <c r="B4" s="90"/>
      <c r="C4" s="29" t="s">
        <v>38</v>
      </c>
      <c r="D4" s="35" t="s">
        <v>38</v>
      </c>
      <c r="E4" s="31"/>
    </row>
    <row r="5" spans="2:8" x14ac:dyDescent="0.25">
      <c r="B5" s="24" t="s">
        <v>42</v>
      </c>
      <c r="C5" s="29">
        <v>3000</v>
      </c>
      <c r="D5" s="35" t="s">
        <v>51</v>
      </c>
      <c r="E5" s="32"/>
    </row>
    <row r="6" spans="2:8" x14ac:dyDescent="0.25">
      <c r="B6" s="24" t="s">
        <v>43</v>
      </c>
      <c r="C6" s="29">
        <v>5000</v>
      </c>
      <c r="D6" s="35" t="s">
        <v>52</v>
      </c>
      <c r="E6" s="32"/>
    </row>
    <row r="7" spans="2:8" ht="15.75" thickBot="1" x14ac:dyDescent="0.3">
      <c r="B7" s="25" t="s">
        <v>44</v>
      </c>
      <c r="C7" s="33">
        <v>7000</v>
      </c>
      <c r="D7" s="36" t="s">
        <v>53</v>
      </c>
      <c r="E7" s="32"/>
    </row>
    <row r="8" spans="2:8" ht="15.75" thickBot="1" x14ac:dyDescent="0.3"/>
    <row r="9" spans="2:8" ht="24.75" customHeight="1" x14ac:dyDescent="0.25">
      <c r="B9" s="89" t="s">
        <v>56</v>
      </c>
      <c r="C9" s="34" t="s">
        <v>39</v>
      </c>
      <c r="D9" s="34" t="s">
        <v>40</v>
      </c>
    </row>
    <row r="10" spans="2:8" ht="18" customHeight="1" x14ac:dyDescent="0.25">
      <c r="B10" s="90"/>
      <c r="C10" s="29" t="s">
        <v>38</v>
      </c>
      <c r="D10" s="35" t="s">
        <v>38</v>
      </c>
    </row>
    <row r="11" spans="2:8" x14ac:dyDescent="0.25">
      <c r="B11" s="24" t="s">
        <v>42</v>
      </c>
      <c r="C11" s="29">
        <v>1500</v>
      </c>
      <c r="D11" s="35" t="s">
        <v>57</v>
      </c>
    </row>
    <row r="12" spans="2:8" x14ac:dyDescent="0.25">
      <c r="B12" s="24" t="s">
        <v>43</v>
      </c>
      <c r="C12" s="29">
        <v>3000</v>
      </c>
      <c r="D12" s="35" t="s">
        <v>58</v>
      </c>
    </row>
    <row r="13" spans="2:8" ht="15.75" thickBot="1" x14ac:dyDescent="0.3">
      <c r="B13" s="25" t="s">
        <v>44</v>
      </c>
      <c r="C13" s="33">
        <v>5000</v>
      </c>
      <c r="D13" s="36" t="s">
        <v>59</v>
      </c>
    </row>
    <row r="14" spans="2:8" ht="15.75" thickBot="1" x14ac:dyDescent="0.3"/>
    <row r="15" spans="2:8" x14ac:dyDescent="0.25">
      <c r="B15" s="89" t="s">
        <v>47</v>
      </c>
      <c r="C15" s="96" t="s">
        <v>39</v>
      </c>
      <c r="D15" s="101"/>
      <c r="E15" s="97"/>
      <c r="F15" s="96" t="s">
        <v>40</v>
      </c>
      <c r="G15" s="101"/>
      <c r="H15" s="97"/>
    </row>
    <row r="16" spans="2:8" ht="63" customHeight="1" x14ac:dyDescent="0.25">
      <c r="B16" s="90"/>
      <c r="C16" s="18" t="s">
        <v>41</v>
      </c>
      <c r="D16" s="1" t="s">
        <v>45</v>
      </c>
      <c r="E16" s="19" t="s">
        <v>78</v>
      </c>
      <c r="F16" s="18" t="s">
        <v>41</v>
      </c>
      <c r="G16" s="1" t="s">
        <v>45</v>
      </c>
      <c r="H16" s="66" t="s">
        <v>78</v>
      </c>
    </row>
    <row r="17" spans="2:8" ht="20.25" customHeight="1" x14ac:dyDescent="0.25">
      <c r="B17" s="24" t="s">
        <v>42</v>
      </c>
      <c r="C17" s="18">
        <v>2000</v>
      </c>
      <c r="D17" s="3">
        <v>2000</v>
      </c>
      <c r="E17" s="20">
        <v>1000</v>
      </c>
      <c r="F17" s="102" t="s">
        <v>46</v>
      </c>
      <c r="G17" s="104" t="s">
        <v>46</v>
      </c>
      <c r="H17" s="91" t="s">
        <v>46</v>
      </c>
    </row>
    <row r="18" spans="2:8" ht="20.25" customHeight="1" x14ac:dyDescent="0.25">
      <c r="B18" s="24" t="s">
        <v>43</v>
      </c>
      <c r="C18" s="18">
        <v>4000</v>
      </c>
      <c r="D18" s="3">
        <v>4000</v>
      </c>
      <c r="E18" s="20">
        <v>2000</v>
      </c>
      <c r="F18" s="102"/>
      <c r="G18" s="104"/>
      <c r="H18" s="91"/>
    </row>
    <row r="19" spans="2:8" ht="20.25" customHeight="1" thickBot="1" x14ac:dyDescent="0.3">
      <c r="B19" s="25" t="s">
        <v>44</v>
      </c>
      <c r="C19" s="21">
        <v>6000</v>
      </c>
      <c r="D19" s="22">
        <v>6000</v>
      </c>
      <c r="E19" s="23">
        <v>3000</v>
      </c>
      <c r="F19" s="103"/>
      <c r="G19" s="105"/>
      <c r="H19" s="92"/>
    </row>
    <row r="20" spans="2:8" ht="15.75" thickBot="1" x14ac:dyDescent="0.3"/>
    <row r="21" spans="2:8" x14ac:dyDescent="0.25">
      <c r="B21" s="94" t="s">
        <v>48</v>
      </c>
      <c r="C21" s="96" t="s">
        <v>39</v>
      </c>
      <c r="D21" s="97"/>
      <c r="E21" s="98" t="s">
        <v>40</v>
      </c>
      <c r="F21" s="97"/>
      <c r="G21" s="17"/>
      <c r="H21" s="17"/>
    </row>
    <row r="22" spans="2:8" ht="30" x14ac:dyDescent="0.25">
      <c r="B22" s="95"/>
      <c r="C22" s="18" t="s">
        <v>49</v>
      </c>
      <c r="D22" s="19" t="s">
        <v>45</v>
      </c>
      <c r="E22" s="28" t="s">
        <v>49</v>
      </c>
      <c r="F22" s="19" t="s">
        <v>45</v>
      </c>
      <c r="G22" s="2"/>
      <c r="H22" s="2"/>
    </row>
    <row r="23" spans="2:8" ht="29.25" customHeight="1" x14ac:dyDescent="0.25">
      <c r="B23" s="26" t="s">
        <v>43</v>
      </c>
      <c r="C23" s="18">
        <v>4000</v>
      </c>
      <c r="D23" s="20">
        <v>2000</v>
      </c>
      <c r="E23" s="99" t="s">
        <v>46</v>
      </c>
      <c r="F23" s="91" t="s">
        <v>46</v>
      </c>
      <c r="G23" s="93"/>
      <c r="H23" s="93"/>
    </row>
    <row r="24" spans="2:8" ht="29.25" customHeight="1" thickBot="1" x14ac:dyDescent="0.3">
      <c r="B24" s="27" t="s">
        <v>44</v>
      </c>
      <c r="C24" s="21">
        <v>6000</v>
      </c>
      <c r="D24" s="23">
        <v>3000</v>
      </c>
      <c r="E24" s="100"/>
      <c r="F24" s="92"/>
      <c r="G24" s="93"/>
      <c r="H24" s="93"/>
    </row>
    <row r="26" spans="2:8" x14ac:dyDescent="0.25">
      <c r="B26" t="s">
        <v>54</v>
      </c>
    </row>
    <row r="27" spans="2:8" x14ac:dyDescent="0.25">
      <c r="B27" t="s">
        <v>55</v>
      </c>
    </row>
    <row r="29" spans="2:8" x14ac:dyDescent="0.25">
      <c r="B29" t="s">
        <v>60</v>
      </c>
    </row>
    <row r="31" spans="2:8" x14ac:dyDescent="0.25">
      <c r="B31" t="s">
        <v>79</v>
      </c>
    </row>
  </sheetData>
  <mergeCells count="16">
    <mergeCell ref="H23:H24"/>
    <mergeCell ref="B15:B16"/>
    <mergeCell ref="B21:B22"/>
    <mergeCell ref="C21:D21"/>
    <mergeCell ref="E21:F21"/>
    <mergeCell ref="E23:E24"/>
    <mergeCell ref="C15:E15"/>
    <mergeCell ref="F17:F19"/>
    <mergeCell ref="G17:G19"/>
    <mergeCell ref="H17:H19"/>
    <mergeCell ref="F15:H15"/>
    <mergeCell ref="B1:F1"/>
    <mergeCell ref="B3:B4"/>
    <mergeCell ref="B9:B10"/>
    <mergeCell ref="F23:F24"/>
    <mergeCell ref="G23:G24"/>
  </mergeCells>
  <pageMargins left="0.23622047244094491" right="0.23622047244094491" top="0.35433070866141736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Анализ 2016 года</vt:lpstr>
      <vt:lpstr>Выборка по школам</vt:lpstr>
      <vt:lpstr>Заказ на 2017 год</vt:lpstr>
      <vt:lpstr>Дотации на 2017 год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2016-12-12T08:16:58Z</dcterms:modified>
</cp:coreProperties>
</file>